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6.xml"/>
  <Override ContentType="application/vnd.openxmlformats-officedocument.drawingml.chart+xml" PartName="/xl/charts/chart11.xml"/>
  <Override ContentType="application/vnd.openxmlformats-officedocument.drawingml.chart+xml" PartName="/xl/charts/chart7.xml"/>
  <Override ContentType="application/vnd.openxmlformats-officedocument.drawingml.chart+xml" PartName="/xl/charts/chart14.xml"/>
  <Override ContentType="application/vnd.openxmlformats-officedocument.drawingml.chart+xml" PartName="/xl/charts/chart18.xml"/>
  <Override ContentType="application/vnd.openxmlformats-officedocument.drawingml.chart+xml" PartName="/xl/charts/chart13.xml"/>
  <Override ContentType="application/vnd.openxmlformats-officedocument.drawingml.chart+xml" PartName="/xl/charts/chart4.xml"/>
  <Override ContentType="application/vnd.openxmlformats-officedocument.drawingml.chart+xml" PartName="/xl/charts/chart2.xml"/>
  <Override ContentType="application/vnd.openxmlformats-officedocument.drawingml.chart+xml" PartName="/xl/charts/chart1.xml"/>
  <Override ContentType="application/vnd.openxmlformats-officedocument.drawingml.chart+xml" PartName="/xl/charts/chart10.xml"/>
  <Override ContentType="application/vnd.openxmlformats-officedocument.drawingml.chart+xml" PartName="/xl/charts/chart6.xml"/>
  <Override ContentType="application/vnd.openxmlformats-officedocument.drawingml.chart+xml" PartName="/xl/charts/chart8.xml"/>
  <Override ContentType="application/vnd.openxmlformats-officedocument.drawingml.chart+xml" PartName="/xl/charts/chart15.xml"/>
  <Override ContentType="application/vnd.openxmlformats-officedocument.drawingml.chart+xml" PartName="/xl/charts/chart17.xml"/>
  <Override ContentType="application/vnd.openxmlformats-officedocument.drawingml.chart+xml" PartName="/xl/charts/chart9.xml"/>
  <Override ContentType="application/vnd.openxmlformats-officedocument.drawingml.chart+xml" PartName="/xl/charts/chart12.xml"/>
  <Override ContentType="application/vnd.openxmlformats-officedocument.drawingml.chart+xml" PartName="/xl/charts/chart5.xml"/>
  <Override ContentType="application/vnd.openxmlformats-officedocument.drawingml.chart+xml" PartName="/xl/charts/chart3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Rohdaten (Personen)" sheetId="1" r:id="rId3"/>
    <sheet state="visible" name="Arbeitskopie Rohdaten (Personen" sheetId="2" r:id="rId4"/>
    <sheet state="visible" name="Statistik (Alter)" sheetId="3" r:id="rId5"/>
    <sheet state="visible" name="Statistik (Bildung)" sheetId="4" r:id="rId6"/>
    <sheet state="visible" name="Statistik (Geografie)" sheetId="5" r:id="rId7"/>
    <sheet state="visible" name="Statistik (Geschlecht)" sheetId="6" r:id="rId8"/>
    <sheet state="visible" name="Statistik (Partei)" sheetId="7" r:id="rId9"/>
    <sheet state="visible" name="Statistik (Beruf)" sheetId="8" r:id="rId10"/>
  </sheets>
  <definedNames>
    <definedName hidden="1" localSheetId="0" name="_xlnm._FilterDatabase">'Rohdaten (Personen)'!$B$2:$K$98</definedName>
    <definedName hidden="1" localSheetId="2" name="_xlnm._FilterDatabase">'Statistik (Alter)'!$G$12:$I$108</definedName>
    <definedName hidden="1" localSheetId="1" name="_xlnm._FilterDatabase">'Arbeitskopie Rohdaten (Personen'!$C$2:$S$98</definedName>
    <definedName hidden="1" localSheetId="3" name="_xlnm._FilterDatabase">'Statistik (Bildung)'!$I$51:$J$147</definedName>
    <definedName hidden="1" localSheetId="4" name="_xlnm._FilterDatabase">'Statistik (Geografie)'!$F$1:$I$17</definedName>
  </definedNames>
  <calcPr/>
</workbook>
</file>

<file path=xl/sharedStrings.xml><?xml version="1.0" encoding="utf-8"?>
<sst xmlns="http://schemas.openxmlformats.org/spreadsheetml/2006/main" count="2702" uniqueCount="364">
  <si>
    <t>#</t>
  </si>
  <si>
    <t>Name</t>
  </si>
  <si>
    <t>Vorname</t>
  </si>
  <si>
    <t>Geschlecht</t>
  </si>
  <si>
    <t>Geburtsjahr</t>
  </si>
  <si>
    <t>Rente?</t>
  </si>
  <si>
    <t>Beruf</t>
  </si>
  <si>
    <t>Berufsart</t>
  </si>
  <si>
    <t>pot. Contentcreator</t>
  </si>
  <si>
    <t>Promotion</t>
  </si>
  <si>
    <t>Schulabschluss</t>
  </si>
  <si>
    <t xml:space="preserve">Bundesland </t>
  </si>
  <si>
    <t>Region</t>
  </si>
  <si>
    <t>Partei</t>
  </si>
  <si>
    <t>Abstimmung</t>
  </si>
  <si>
    <t>Brok</t>
  </si>
  <si>
    <t>Elmar</t>
  </si>
  <si>
    <t>Tendenz</t>
  </si>
  <si>
    <t>Sommer</t>
  </si>
  <si>
    <t>Renate</t>
  </si>
  <si>
    <t>m</t>
  </si>
  <si>
    <t>NRW</t>
  </si>
  <si>
    <t>CDU</t>
  </si>
  <si>
    <t>w</t>
  </si>
  <si>
    <t>dafür</t>
  </si>
  <si>
    <t>Journalist</t>
  </si>
  <si>
    <t>Dr. Ing. agr. / Agrar Wissenschaftlerin</t>
  </si>
  <si>
    <t>Abitur</t>
  </si>
  <si>
    <t>Bullmann</t>
  </si>
  <si>
    <t>Udo</t>
  </si>
  <si>
    <t>Hessen</t>
  </si>
  <si>
    <t>SPD</t>
  </si>
  <si>
    <t>Wissenschaftlicher Mitarbeiter</t>
  </si>
  <si>
    <t>Böge</t>
  </si>
  <si>
    <t>Reimer</t>
  </si>
  <si>
    <t>Schleswig-Holstein</t>
  </si>
  <si>
    <t>Diplom-Agraringenieur / Landwirt</t>
  </si>
  <si>
    <t>Bütikofer</t>
  </si>
  <si>
    <t>Reinhard</t>
  </si>
  <si>
    <t>Meck-Pom</t>
  </si>
  <si>
    <t>Grüne</t>
  </si>
  <si>
    <t>Agrar</t>
  </si>
  <si>
    <t>X</t>
  </si>
  <si>
    <t>Studentenvertreter</t>
  </si>
  <si>
    <t>Caspary</t>
  </si>
  <si>
    <t xml:space="preserve">Daniel </t>
  </si>
  <si>
    <t>Baden-Würtemberg</t>
  </si>
  <si>
    <t>Diplom-Volkswirt</t>
  </si>
  <si>
    <t>Dr.</t>
  </si>
  <si>
    <t>Collin-Langen</t>
  </si>
  <si>
    <t>Birgit</t>
  </si>
  <si>
    <t>Rheinland-Pfalz</t>
  </si>
  <si>
    <t>Westen</t>
  </si>
  <si>
    <t>Justiziarin</t>
  </si>
  <si>
    <t>Cramer</t>
  </si>
  <si>
    <t>Michael</t>
  </si>
  <si>
    <t>-&gt;</t>
  </si>
  <si>
    <t>Berlin</t>
  </si>
  <si>
    <t>Lehrer</t>
  </si>
  <si>
    <t>Dess</t>
  </si>
  <si>
    <t>Albert</t>
  </si>
  <si>
    <t>Bayern</t>
  </si>
  <si>
    <t>CSU</t>
  </si>
  <si>
    <t>Landwirt</t>
  </si>
  <si>
    <t>Volksschulabschluss</t>
  </si>
  <si>
    <t>Ehler</t>
  </si>
  <si>
    <t>Christian</t>
  </si>
  <si>
    <t>Brandenburg</t>
  </si>
  <si>
    <t>Jahr</t>
  </si>
  <si>
    <t>Peter</t>
  </si>
  <si>
    <t>Dr. rer. pol. / Journalist</t>
  </si>
  <si>
    <t>Diplom-Landwirt / Dr. agr.</t>
  </si>
  <si>
    <t>Ferber</t>
  </si>
  <si>
    <t>Markus</t>
  </si>
  <si>
    <t>Diplom-Ingenieur / Entwicklungsingenieur</t>
  </si>
  <si>
    <t>Diplom</t>
  </si>
  <si>
    <t>Florenz</t>
  </si>
  <si>
    <t>Karl-Heinz</t>
  </si>
  <si>
    <t>Sachsen</t>
  </si>
  <si>
    <t>Osten</t>
  </si>
  <si>
    <t>Banker / Landwirtschaftsmeister</t>
  </si>
  <si>
    <t>unbekannt</t>
  </si>
  <si>
    <t>Gahler</t>
  </si>
  <si>
    <t>Beamter</t>
  </si>
  <si>
    <t>Geier</t>
  </si>
  <si>
    <t>Jens</t>
  </si>
  <si>
    <t>Gericke</t>
  </si>
  <si>
    <t>Arne</t>
  </si>
  <si>
    <t>FW</t>
  </si>
  <si>
    <t>Groß- und Außenhandelskaufmann</t>
  </si>
  <si>
    <t>Gieseke</t>
  </si>
  <si>
    <t>Niedersachsen</t>
  </si>
  <si>
    <t>Gräßle</t>
  </si>
  <si>
    <t>Ingeborg</t>
  </si>
  <si>
    <t>Norden</t>
  </si>
  <si>
    <t>Dr. phil. scl.</t>
  </si>
  <si>
    <t>Harms</t>
  </si>
  <si>
    <t>Rebecca</t>
  </si>
  <si>
    <t>Baumschul- und Landschaftsgärtnerin</t>
  </si>
  <si>
    <t>Heubuch</t>
  </si>
  <si>
    <t>Maria</t>
  </si>
  <si>
    <t>Henkel</t>
  </si>
  <si>
    <t>Hans-Olaf</t>
  </si>
  <si>
    <t>Haus- und Familienpflegerin / Landwirtin</t>
  </si>
  <si>
    <t>LKR</t>
  </si>
  <si>
    <t>Speditionskaufmann</t>
  </si>
  <si>
    <t>Mittlere Reife</t>
  </si>
  <si>
    <t>Ausbildung</t>
  </si>
  <si>
    <t>Hochschule</t>
  </si>
  <si>
    <t>Süden</t>
  </si>
  <si>
    <t>Hohlmeier</t>
  </si>
  <si>
    <t>Monika</t>
  </si>
  <si>
    <t>Hotelkauffrau</t>
  </si>
  <si>
    <t>Häusling</t>
  </si>
  <si>
    <t>Martin</t>
  </si>
  <si>
    <t>Händel</t>
  </si>
  <si>
    <t>Thomas</t>
  </si>
  <si>
    <t>LINKE</t>
  </si>
  <si>
    <t>Agrartechniker</t>
  </si>
  <si>
    <t>abwesend</t>
  </si>
  <si>
    <t>Elektromechaniker</t>
  </si>
  <si>
    <t>Mitte</t>
  </si>
  <si>
    <t>dagegen</t>
  </si>
  <si>
    <t>Klinz</t>
  </si>
  <si>
    <t>Wolf</t>
  </si>
  <si>
    <t>FDP</t>
  </si>
  <si>
    <t>Diplom-Kaufmann / Dr. oec</t>
  </si>
  <si>
    <t>Koch</t>
  </si>
  <si>
    <t>Dieter-Lebrecht</t>
  </si>
  <si>
    <t>Thüringen</t>
  </si>
  <si>
    <t>Entwurfsbearbeiter / Diplom-Ingenieur</t>
  </si>
  <si>
    <t>Kohn</t>
  </si>
  <si>
    <t>Arndt</t>
  </si>
  <si>
    <t>Bankkaufmann</t>
  </si>
  <si>
    <t>Kuhn</t>
  </si>
  <si>
    <t>Werner</t>
  </si>
  <si>
    <t>Lins</t>
  </si>
  <si>
    <t>Norbert</t>
  </si>
  <si>
    <t>Dipl.-Ing.</t>
  </si>
  <si>
    <t>Lehrbeauftragter</t>
  </si>
  <si>
    <t>Erziehung</t>
  </si>
  <si>
    <t>Master</t>
  </si>
  <si>
    <t>Kölmel</t>
  </si>
  <si>
    <t>Bernd</t>
  </si>
  <si>
    <t>Polizist</t>
  </si>
  <si>
    <t>Meuthen</t>
  </si>
  <si>
    <t>Jörg</t>
  </si>
  <si>
    <t>Professor Volkswirtschaftslehre</t>
  </si>
  <si>
    <t>Langen</t>
  </si>
  <si>
    <t>AfD</t>
  </si>
  <si>
    <t xml:space="preserve">Dr. rer. pol. / Projektleiter </t>
  </si>
  <si>
    <t>Liese</t>
  </si>
  <si>
    <t>Lochbihler</t>
  </si>
  <si>
    <t>Barbara</t>
  </si>
  <si>
    <t>Arzt</t>
  </si>
  <si>
    <t>Studiert</t>
  </si>
  <si>
    <t>Mann</t>
  </si>
  <si>
    <t xml:space="preserve">Thomas </t>
  </si>
  <si>
    <t>Industriekaufmann</t>
  </si>
  <si>
    <t>McAllister</t>
  </si>
  <si>
    <t>David</t>
  </si>
  <si>
    <t>Rechtsanwalt</t>
  </si>
  <si>
    <t>Meissner</t>
  </si>
  <si>
    <t>Niebler</t>
  </si>
  <si>
    <t>Gesine</t>
  </si>
  <si>
    <t>Angelika</t>
  </si>
  <si>
    <t>Hotelkauffrau / Lehrerin</t>
  </si>
  <si>
    <t>Pieper</t>
  </si>
  <si>
    <t>enthalten</t>
  </si>
  <si>
    <t>Geograph</t>
  </si>
  <si>
    <t>Quisthoudt-Rowohl</t>
  </si>
  <si>
    <t>Godelieve</t>
  </si>
  <si>
    <t>Lange</t>
  </si>
  <si>
    <t>Dr. phil. nat. / wissenschaftliche Assistentin</t>
  </si>
  <si>
    <t>Radtke</t>
  </si>
  <si>
    <t>Dennis</t>
  </si>
  <si>
    <t>Schulze</t>
  </si>
  <si>
    <t>Sven</t>
  </si>
  <si>
    <t>Sachsen-Anhalt</t>
  </si>
  <si>
    <t>Diplom-Wirtschaftingenieur / Projektingenieur</t>
  </si>
  <si>
    <t>Schwab</t>
  </si>
  <si>
    <t>Neuser</t>
  </si>
  <si>
    <t>Andreas</t>
  </si>
  <si>
    <t>Starbatty</t>
  </si>
  <si>
    <t>Joachim</t>
  </si>
  <si>
    <t>Westphal</t>
  </si>
  <si>
    <t>Kerstin</t>
  </si>
  <si>
    <t>Diplom-Volkswirt / Wissenschaftlicher Mitarbeiter</t>
  </si>
  <si>
    <t>Erzieherin</t>
  </si>
  <si>
    <t>Trüpel</t>
  </si>
  <si>
    <t>Helga</t>
  </si>
  <si>
    <t>Bremen</t>
  </si>
  <si>
    <t>Dr. phil. / -</t>
  </si>
  <si>
    <t>Verheyen</t>
  </si>
  <si>
    <t>Sabine</t>
  </si>
  <si>
    <t>Hirsch</t>
  </si>
  <si>
    <t>Nadja</t>
  </si>
  <si>
    <t>-</t>
  </si>
  <si>
    <t>Diplom-Psychologin / Wirtschaftsmediatorin</t>
  </si>
  <si>
    <t>Geisteswissenschaftlich</t>
  </si>
  <si>
    <t>Voss</t>
  </si>
  <si>
    <t>Axel</t>
  </si>
  <si>
    <t>Weber</t>
  </si>
  <si>
    <t>Manfred</t>
  </si>
  <si>
    <t>Michels</t>
  </si>
  <si>
    <t>Martina</t>
  </si>
  <si>
    <t>Diplom Philosophin</t>
  </si>
  <si>
    <t>Ingenieur / Berater</t>
  </si>
  <si>
    <t>Wieland</t>
  </si>
  <si>
    <t>Rainer</t>
  </si>
  <si>
    <t>Lösing</t>
  </si>
  <si>
    <t>Diplom-Sozialwirtin / Sozialarbeiterin</t>
  </si>
  <si>
    <t>Winkler</t>
  </si>
  <si>
    <t>Hermann</t>
  </si>
  <si>
    <t>Kammerevert</t>
  </si>
  <si>
    <t>Petra</t>
  </si>
  <si>
    <t>Diplom-Sozialwissenschaftlerin</t>
  </si>
  <si>
    <t>Zeller</t>
  </si>
  <si>
    <t>Ernst</t>
  </si>
  <si>
    <t>Cornelia</t>
  </si>
  <si>
    <t>Diplom-Pädagogin</t>
  </si>
  <si>
    <t>Gehrold</t>
  </si>
  <si>
    <t>Stefan</t>
  </si>
  <si>
    <t>Winter</t>
  </si>
  <si>
    <t>Babette</t>
  </si>
  <si>
    <t>Chemikerin</t>
  </si>
  <si>
    <t>Gesundheitswesen</t>
  </si>
  <si>
    <t>Buchner</t>
  </si>
  <si>
    <t>Klaus</t>
  </si>
  <si>
    <t>ÖDP</t>
  </si>
  <si>
    <t>Dr. rer. nat</t>
  </si>
  <si>
    <t>Detjen</t>
  </si>
  <si>
    <t>Eck</t>
  </si>
  <si>
    <t xml:space="preserve">Stefan </t>
  </si>
  <si>
    <t>Handel</t>
  </si>
  <si>
    <t>Saarland</t>
  </si>
  <si>
    <t>Parteilos</t>
  </si>
  <si>
    <t>Werbekaufmann</t>
  </si>
  <si>
    <t>Sonneborn</t>
  </si>
  <si>
    <t>Versicherungskaufmann</t>
  </si>
  <si>
    <t>PARTEI</t>
  </si>
  <si>
    <t>Fleckenstein</t>
  </si>
  <si>
    <t>Knut</t>
  </si>
  <si>
    <t>Wirtschaft</t>
  </si>
  <si>
    <t>Ertrug</t>
  </si>
  <si>
    <t>Ismail</t>
  </si>
  <si>
    <t>Hamburg</t>
  </si>
  <si>
    <t>Franz</t>
  </si>
  <si>
    <t>Romeo</t>
  </si>
  <si>
    <t>Musiker</t>
  </si>
  <si>
    <t>Hotelkauffrau / Diplom-Ökonomin</t>
  </si>
  <si>
    <t>Gebhardt</t>
  </si>
  <si>
    <t>Evelyne</t>
  </si>
  <si>
    <t>Übersetzerin</t>
  </si>
  <si>
    <t>Giegold</t>
  </si>
  <si>
    <t>Master Wirtschaftsentwicklung und -politik</t>
  </si>
  <si>
    <t>Hoffmann</t>
  </si>
  <si>
    <t>Iris</t>
  </si>
  <si>
    <t>Finanzkauffrau</t>
  </si>
  <si>
    <t>Kaufmann</t>
  </si>
  <si>
    <t>Sylvia-Yvonne</t>
  </si>
  <si>
    <t>Keller</t>
  </si>
  <si>
    <t>Ska</t>
  </si>
  <si>
    <t>Krehl</t>
  </si>
  <si>
    <t>Constanze</t>
  </si>
  <si>
    <t>Diplom-Informatikerin</t>
  </si>
  <si>
    <t>Köster</t>
  </si>
  <si>
    <t>Dietmar</t>
  </si>
  <si>
    <t>Dr. phil.</t>
  </si>
  <si>
    <t>Leinen</t>
  </si>
  <si>
    <t>Jo</t>
  </si>
  <si>
    <t>Lietz</t>
  </si>
  <si>
    <t>Historiker</t>
  </si>
  <si>
    <t>Lucke</t>
  </si>
  <si>
    <t>Diplom-Vokswirt / Wissenschaftlicher Mitarbeiter</t>
  </si>
  <si>
    <t>Rodust</t>
  </si>
  <si>
    <t>Ulrike</t>
  </si>
  <si>
    <t>Industriekauffrau / Hauswirtschafterin</t>
  </si>
  <si>
    <t>Melior</t>
  </si>
  <si>
    <t>Susanne</t>
  </si>
  <si>
    <t>Diplom Mikrobiologin / Wissenschaftlicher Mitarbeiter</t>
  </si>
  <si>
    <t>Handwerk</t>
  </si>
  <si>
    <t>Müller</t>
  </si>
  <si>
    <t>Hauswirtschafterin</t>
  </si>
  <si>
    <t>Voigt</t>
  </si>
  <si>
    <t>Metallflugzeugbauer</t>
  </si>
  <si>
    <t>NPD</t>
  </si>
  <si>
    <t>Noichl</t>
  </si>
  <si>
    <t>Preuss</t>
  </si>
  <si>
    <t>Gabriele</t>
  </si>
  <si>
    <t>Handwerksmeisterin und Industriekauffrau</t>
  </si>
  <si>
    <t>Pretzell</t>
  </si>
  <si>
    <t>Marcus</t>
  </si>
  <si>
    <t>Die blaue Partei</t>
  </si>
  <si>
    <t>Meister</t>
  </si>
  <si>
    <t>Reda</t>
  </si>
  <si>
    <t>Julia</t>
  </si>
  <si>
    <t>Piraten</t>
  </si>
  <si>
    <t>Reintke</t>
  </si>
  <si>
    <t>Terry</t>
  </si>
  <si>
    <t>Schirdewan</t>
  </si>
  <si>
    <t>Dr. rer. pol / Redakteur</t>
  </si>
  <si>
    <t>Scholz</t>
  </si>
  <si>
    <t>Helmut</t>
  </si>
  <si>
    <t>Dipl. Politikwissenschaftler</t>
  </si>
  <si>
    <t>Schuster</t>
  </si>
  <si>
    <t>Simon</t>
  </si>
  <si>
    <t>Jurist im Rechtsamt</t>
  </si>
  <si>
    <t>Sippel</t>
  </si>
  <si>
    <t>Fremdsprachenkorrespondentin</t>
  </si>
  <si>
    <t>Informatik</t>
  </si>
  <si>
    <t>Trebesius</t>
  </si>
  <si>
    <t xml:space="preserve">Ulrike </t>
  </si>
  <si>
    <t>Diplom-Ingenieur / Konstrukteurin</t>
  </si>
  <si>
    <t>Ingenieur</t>
  </si>
  <si>
    <t>Wölken</t>
  </si>
  <si>
    <t>Tiemo</t>
  </si>
  <si>
    <t>Zimmer</t>
  </si>
  <si>
    <t>Diplom-Sprachmittlerin / Redateur</t>
  </si>
  <si>
    <t>Jurist</t>
  </si>
  <si>
    <t>Beamter / Rechtsanwalt</t>
  </si>
  <si>
    <t>Wissenschaftlicher Mitarbeiter / Rechtswissenschaften</t>
  </si>
  <si>
    <t>Kunst</t>
  </si>
  <si>
    <t>ohne</t>
  </si>
  <si>
    <t>Naturwissenschaftlich</t>
  </si>
  <si>
    <t>öffentlicher Dienst</t>
  </si>
  <si>
    <t>Magister</t>
  </si>
  <si>
    <t>Sprache</t>
  </si>
  <si>
    <t>Wissenschaftlicher Mitarbeiter / Sprachmittler</t>
  </si>
  <si>
    <t>Wissenschaftlicher Mitarbeiter / Dr. phil.</t>
  </si>
  <si>
    <t>Dr. rer. pol. / Politikwissenschaft</t>
  </si>
  <si>
    <t>Politikwissenschaft und Publizistik</t>
  </si>
  <si>
    <t>Wissenschaftlicher Mitarbeiter / Politikwissenschaft</t>
  </si>
  <si>
    <t>Wissenschaftlich</t>
  </si>
  <si>
    <t>Alter</t>
  </si>
  <si>
    <t>Stimme</t>
  </si>
  <si>
    <t>ID</t>
  </si>
  <si>
    <t>Bundesland</t>
  </si>
  <si>
    <t>Gesamtdurchschnitt</t>
  </si>
  <si>
    <t>Dafür</t>
  </si>
  <si>
    <t>Dagegen</t>
  </si>
  <si>
    <t>Enthalten</t>
  </si>
  <si>
    <t>Abwesend</t>
  </si>
  <si>
    <t>Jüngste Person</t>
  </si>
  <si>
    <t>Terry Reintke</t>
  </si>
  <si>
    <t>Älteste Person</t>
  </si>
  <si>
    <t>Hans-Olaf Henkel</t>
  </si>
  <si>
    <t>Altersdurchschnitt</t>
  </si>
  <si>
    <t>AFD</t>
  </si>
  <si>
    <t>Blaue Partei</t>
  </si>
  <si>
    <t>Linke</t>
  </si>
  <si>
    <t>Durschnittsalter</t>
  </si>
  <si>
    <t>Bildung</t>
  </si>
  <si>
    <t>Hauptschule / Volksschule</t>
  </si>
  <si>
    <t>Unbekannt</t>
  </si>
  <si>
    <t xml:space="preserve">PARTEI </t>
  </si>
  <si>
    <t>Tendenzen:</t>
  </si>
  <si>
    <t>Tedenz</t>
  </si>
  <si>
    <t>Anzahl</t>
  </si>
  <si>
    <t>Die Blaue Partei</t>
  </si>
  <si>
    <t>Tedenzen</t>
  </si>
  <si>
    <t>anzahl</t>
  </si>
  <si>
    <t>Frauen / Männer</t>
  </si>
  <si>
    <t>Berufart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</si>
</sst>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0">
    <font>
      <sz val="10.0"/>
      <color rgb="FF000000"/>
      <name val="Arial"/>
    </font>
    <font>
      <sz val="12.0"/>
    </font>
    <font>
      <b/>
      <sz val="12.0"/>
      <name val="Arial"/>
    </font>
    <font>
      <sz val="12.0"/>
      <color rgb="FF000000"/>
      <name val="Arial"/>
    </font>
    <font>
      <b/>
      <sz val="12.0"/>
    </font>
    <font>
      <b/>
    </font>
    <font>
      <sz val="10.0"/>
    </font>
    <font/>
    <font>
      <b/>
      <sz val="10.0"/>
    </font>
    <font>
      <b/>
      <sz val="10.0"/>
      <color rgb="FF000000"/>
      <name val="Arial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2">
    <border/>
    <border>
      <bottom style="thin">
        <color rgb="FF000000"/>
      </bottom>
    </border>
  </borders>
  <cellStyleXfs count="1">
    <xf borderId="0" fillId="0" fontId="0" numFmtId="0" applyAlignment="1" applyFont="1"/>
  </cellStyleXfs>
  <cellXfs count="17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Alignment="1" applyFont="1">
      <alignment shrinkToFit="0" vertical="bottom" wrapText="0"/>
    </xf>
    <xf borderId="0" fillId="0" fontId="2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2" fontId="3" numFmtId="0" xfId="0" applyAlignment="1" applyFill="1" applyFont="1">
      <alignment horizontal="left" readingOrder="0"/>
    </xf>
    <xf borderId="0" fillId="0" fontId="4" numFmtId="0" xfId="0" applyAlignment="1" applyFont="1">
      <alignment horizontal="center" readingOrder="0"/>
    </xf>
    <xf borderId="0" fillId="0" fontId="1" numFmtId="0" xfId="0" applyFont="1"/>
    <xf borderId="0" fillId="0" fontId="5" numFmtId="0" xfId="0" applyAlignment="1" applyFont="1">
      <alignment readingOrder="0"/>
    </xf>
    <xf borderId="0" fillId="0" fontId="6" numFmtId="0" xfId="0" applyFont="1"/>
    <xf borderId="0" fillId="0" fontId="6" numFmtId="0" xfId="0" applyAlignment="1" applyFont="1">
      <alignment readingOrder="0"/>
    </xf>
    <xf borderId="0" fillId="2" fontId="0" numFmtId="0" xfId="0" applyAlignment="1" applyFont="1">
      <alignment horizontal="left" readingOrder="0"/>
    </xf>
    <xf borderId="0" fillId="0" fontId="7" numFmtId="0" xfId="0" applyAlignment="1" applyFont="1">
      <alignment readingOrder="0"/>
    </xf>
    <xf borderId="0" fillId="0" fontId="4" numFmtId="0" xfId="0" applyAlignment="1" applyFont="1">
      <alignment readingOrder="0"/>
    </xf>
    <xf borderId="0" fillId="0" fontId="8" numFmtId="0" xfId="0" applyAlignment="1" applyFont="1">
      <alignment readingOrder="0"/>
    </xf>
    <xf borderId="1" fillId="0" fontId="5" numFmtId="0" xfId="0" applyAlignment="1" applyBorder="1" applyFont="1">
      <alignment readingOrder="0"/>
    </xf>
    <xf borderId="0" fillId="2" fontId="9" numFmtId="0" xfId="0" applyAlignment="1" applyFont="1">
      <alignment readingOrder="0"/>
    </xf>
  </cellXfs>
  <cellStyles count="1">
    <cellStyle xfId="0" name="Normal" builtinId="0"/>
  </cellStyles>
  <dxfs count="5">
    <dxf>
      <font/>
      <fill>
        <patternFill patternType="solid">
          <fgColor rgb="FFD9EAD3"/>
          <bgColor rgb="FFD9EAD3"/>
        </patternFill>
      </fill>
      <border/>
    </dxf>
    <dxf>
      <font/>
      <fill>
        <patternFill patternType="solid">
          <fgColor rgb="FFF4CCCC"/>
          <bgColor rgb="FFF4CCCC"/>
        </patternFill>
      </fill>
      <border/>
    </dxf>
    <dxf>
      <font/>
      <fill>
        <patternFill patternType="solid">
          <fgColor rgb="FFEFEFEF"/>
          <bgColor rgb="FFEFEFEF"/>
        </patternFill>
      </fill>
      <border/>
    </dxf>
    <dxf>
      <font/>
      <fill>
        <patternFill patternType="solid">
          <fgColor rgb="FFCFE2F3"/>
          <bgColor rgb="FFCFE2F3"/>
        </patternFill>
      </fill>
      <border/>
    </dxf>
    <dxf>
      <font/>
      <fill>
        <patternFill patternType="solid">
          <fgColor rgb="FFEAD1DC"/>
          <bgColor rgb="FFEAD1DC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10" Type="http://schemas.openxmlformats.org/officeDocument/2006/relationships/worksheet" Target="worksheets/sheet8.xml"/><Relationship Id="rId9" Type="http://schemas.openxmlformats.org/officeDocument/2006/relationships/worksheet" Target="worksheets/sheet7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/>
            </a:pPr>
            <a:r>
              <a:t>Altersdurchschnitt nach Partei</a:t>
            </a:r>
          </a:p>
        </c:rich>
      </c:tx>
      <c:overlay val="0"/>
    </c:title>
    <c:plotArea>
      <c:layout/>
      <c:barChart>
        <c:barDir val="col"/>
        <c:grouping val="clustered"/>
        <c:ser>
          <c:idx val="0"/>
          <c:order val="0"/>
          <c:spPr>
            <a:solidFill>
              <a:srgbClr val="3366CC"/>
            </a:solidFill>
          </c:spPr>
          <c:cat>
            <c:strRef>
              <c:f>'Statistik (Alter)'!$K$11:$K$25</c:f>
            </c:strRef>
          </c:cat>
          <c:val>
            <c:numRef>
              <c:f>'Statistik (Alter)'!$L$11:$L$25</c:f>
            </c:numRef>
          </c:val>
        </c:ser>
        <c:axId val="801005627"/>
        <c:axId val="1485140590"/>
      </c:barChart>
      <c:catAx>
        <c:axId val="801005627"/>
        <c:scaling>
          <c:orientation val="minMax"/>
        </c:scaling>
        <c:delete val="0"/>
        <c:axPos val="b"/>
        <c:txPr>
          <a:bodyPr/>
          <a:lstStyle/>
          <a:p>
            <a:pPr lvl="0">
              <a:defRPr b="0"/>
            </a:pPr>
          </a:p>
        </c:txPr>
        <c:crossAx val="1485140590"/>
      </c:catAx>
      <c:valAx>
        <c:axId val="148514059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/>
            </a:pPr>
          </a:p>
        </c:txPr>
        <c:crossAx val="801005627"/>
      </c:valAx>
    </c:plotArea>
    <c:legend>
      <c:legendPos val="r"/>
      <c:overlay val="0"/>
    </c:legend>
    <c:plotVisOnly val="1"/>
  </c:chart>
</c:chartSpace>
</file>

<file path=xl/charts/chart10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/>
            </a:pPr>
            <a:r>
              <a:t>Tendenz nach Geschlecht</a:t>
            </a:r>
          </a:p>
        </c:rich>
      </c:tx>
      <c:overlay val="0"/>
    </c:title>
    <c:plotArea>
      <c:layout/>
      <c:barChart>
        <c:barDir val="col"/>
        <c:grouping val="clustered"/>
        <c:ser>
          <c:idx val="0"/>
          <c:order val="0"/>
          <c:tx>
            <c:strRef>
              <c:f>'Statistik (Geschlecht)'!$G$27:$G$28</c:f>
            </c:strRef>
          </c:tx>
          <c:spPr>
            <a:solidFill>
              <a:srgbClr val="0B5394"/>
            </a:solidFill>
          </c:spPr>
          <c:cat>
            <c:strRef>
              <c:f>'Statistik (Geschlecht)'!$F$29:$F$30</c:f>
            </c:strRef>
          </c:cat>
          <c:val>
            <c:numRef>
              <c:f>'Statistik (Geschlecht)'!$G$29:$G$30</c:f>
            </c:numRef>
          </c:val>
        </c:ser>
        <c:ser>
          <c:idx val="1"/>
          <c:order val="1"/>
          <c:tx>
            <c:strRef>
              <c:f>'Statistik (Geschlecht)'!$H$27:$H$28</c:f>
            </c:strRef>
          </c:tx>
          <c:spPr>
            <a:solidFill>
              <a:srgbClr val="741B47"/>
            </a:solidFill>
          </c:spPr>
          <c:cat>
            <c:strRef>
              <c:f>'Statistik (Geschlecht)'!$F$29:$F$30</c:f>
            </c:strRef>
          </c:cat>
          <c:val>
            <c:numRef>
              <c:f>'Statistik (Geschlecht)'!$H$29:$H$30</c:f>
            </c:numRef>
          </c:val>
        </c:ser>
        <c:axId val="1952893724"/>
        <c:axId val="1488023695"/>
      </c:barChart>
      <c:catAx>
        <c:axId val="19528937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/>
                </a:pPr>
                <a:r>
                  <a:t>Tendenz</a:t>
                </a:r>
              </a:p>
            </c:rich>
          </c:tx>
          <c:overlay val="0"/>
        </c:title>
        <c:txPr>
          <a:bodyPr/>
          <a:lstStyle/>
          <a:p>
            <a:pPr lvl="0">
              <a:defRPr b="0"/>
            </a:pPr>
          </a:p>
        </c:txPr>
        <c:crossAx val="1488023695"/>
      </c:catAx>
      <c:valAx>
        <c:axId val="148802369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/>
            </a:pPr>
          </a:p>
        </c:txPr>
        <c:crossAx val="1952893724"/>
      </c:valAx>
    </c:plotArea>
    <c:legend>
      <c:legendPos val="r"/>
      <c:overlay val="0"/>
    </c:legend>
    <c:plotVisOnly val="1"/>
  </c:chart>
</c:chartSpace>
</file>

<file path=xl/charts/chart1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/>
            </a:pPr>
            <a:r>
              <a:t>Geschlecht nach Partei</a:t>
            </a:r>
          </a:p>
        </c:rich>
      </c:tx>
      <c:overlay val="0"/>
    </c:title>
    <c:plotArea>
      <c:layout/>
      <c:barChart>
        <c:barDir val="col"/>
        <c:grouping val="stacked"/>
        <c:ser>
          <c:idx val="0"/>
          <c:order val="0"/>
          <c:tx>
            <c:strRef>
              <c:f>'Statistik (Geschlecht)'!$G$54</c:f>
            </c:strRef>
          </c:tx>
          <c:spPr>
            <a:solidFill>
              <a:srgbClr val="3D85C6"/>
            </a:solidFill>
          </c:spPr>
          <c:cat>
            <c:strRef>
              <c:f>'Statistik (Geschlecht)'!$F$55:$F$69</c:f>
            </c:strRef>
          </c:cat>
          <c:val>
            <c:numRef>
              <c:f>'Statistik (Geschlecht)'!$G$55:$G$69</c:f>
            </c:numRef>
          </c:val>
        </c:ser>
        <c:ser>
          <c:idx val="1"/>
          <c:order val="1"/>
          <c:tx>
            <c:strRef>
              <c:f>'Statistik (Geschlecht)'!$H$54</c:f>
            </c:strRef>
          </c:tx>
          <c:spPr>
            <a:solidFill>
              <a:srgbClr val="A64D79"/>
            </a:solidFill>
          </c:spPr>
          <c:cat>
            <c:strRef>
              <c:f>'Statistik (Geschlecht)'!$F$55:$F$69</c:f>
            </c:strRef>
          </c:cat>
          <c:val>
            <c:numRef>
              <c:f>'Statistik (Geschlecht)'!$H$55:$H$69</c:f>
            </c:numRef>
          </c:val>
        </c:ser>
        <c:overlap val="100"/>
        <c:axId val="1297112508"/>
        <c:axId val="1371522888"/>
      </c:barChart>
      <c:catAx>
        <c:axId val="1297112508"/>
        <c:scaling>
          <c:orientation val="minMax"/>
        </c:scaling>
        <c:delete val="0"/>
        <c:axPos val="b"/>
        <c:txPr>
          <a:bodyPr/>
          <a:lstStyle/>
          <a:p>
            <a:pPr lvl="0">
              <a:defRPr b="0"/>
            </a:pPr>
          </a:p>
        </c:txPr>
        <c:crossAx val="1371522888"/>
      </c:catAx>
      <c:valAx>
        <c:axId val="137152288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/>
            </a:pPr>
          </a:p>
        </c:txPr>
        <c:crossAx val="1297112508"/>
      </c:valAx>
    </c:plotArea>
    <c:legend>
      <c:legendPos val="r"/>
      <c:overlay val="0"/>
    </c:legend>
    <c:plotVisOnly val="1"/>
  </c:chart>
</c:chartSpace>
</file>

<file path=xl/charts/chart1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/>
            </a:pPr>
            <a:r>
              <a:t>Frauen / Männer</a:t>
            </a:r>
          </a:p>
        </c:rich>
      </c:tx>
      <c:overlay val="0"/>
    </c:title>
    <c:plotArea>
      <c:layout/>
      <c:pieChart>
        <c:varyColors val="1"/>
        <c:ser>
          <c:idx val="0"/>
          <c:order val="0"/>
          <c:tx>
            <c:strRef>
              <c:f>'Statistik (Geschlecht)'!$G$93:$G$94</c:f>
            </c:strRef>
          </c:tx>
          <c:dPt>
            <c:idx val="0"/>
            <c:spPr>
              <a:solidFill>
                <a:srgbClr val="3C78D8"/>
              </a:solidFill>
            </c:spPr>
          </c:dPt>
          <c:dPt>
            <c:idx val="1"/>
            <c:spPr>
              <a:solidFill>
                <a:srgbClr val="A64D79"/>
              </a:solidFill>
            </c:spPr>
          </c:dPt>
          <c:dLbls>
            <c:showLegendKey val="0"/>
            <c:showVal val="0"/>
            <c:showCatName val="0"/>
            <c:showSerName val="0"/>
            <c:showPercent val="0"/>
            <c:showBubbleSize val="0"/>
            <c:showLeaderLines val="1"/>
          </c:dLbls>
          <c:cat>
            <c:strRef>
              <c:f>'Statistik (Geschlecht)'!$F$95:$F$96</c:f>
            </c:strRef>
          </c:cat>
          <c:val>
            <c:numRef>
              <c:f>'Statistik (Geschlecht)'!$G$95:$G$96</c:f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firstSliceAng val="0"/>
      </c:pieChart>
    </c:plotArea>
    <c:legend>
      <c:legendPos val="r"/>
      <c:overlay val="0"/>
    </c:legend>
    <c:plotVisOnly val="1"/>
  </c:chart>
</c:chartSpace>
</file>

<file path=xl/charts/chart1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/>
            </a:pPr>
            <a:r>
              <a:t>Stimmen nach Partei</a:t>
            </a:r>
          </a:p>
        </c:rich>
      </c:tx>
      <c:overlay val="0"/>
    </c:title>
    <c:plotArea>
      <c:layout/>
      <c:barChart>
        <c:barDir val="col"/>
        <c:grouping val="stacked"/>
        <c:ser>
          <c:idx val="0"/>
          <c:order val="0"/>
          <c:tx>
            <c:strRef>
              <c:f>'Statistik (Partei)'!$F$2</c:f>
            </c:strRef>
          </c:tx>
          <c:spPr>
            <a:solidFill>
              <a:srgbClr val="CC0000"/>
            </a:solidFill>
          </c:spPr>
          <c:cat>
            <c:strRef>
              <c:f>'Statistik (Partei)'!$E$3:$E$17</c:f>
            </c:strRef>
          </c:cat>
          <c:val>
            <c:numRef>
              <c:f>'Statistik (Partei)'!$F$3:$F$17</c:f>
            </c:numRef>
          </c:val>
        </c:ser>
        <c:ser>
          <c:idx val="1"/>
          <c:order val="1"/>
          <c:tx>
            <c:strRef>
              <c:f>'Statistik (Partei)'!$G$2</c:f>
            </c:strRef>
          </c:tx>
          <c:spPr>
            <a:solidFill>
              <a:srgbClr val="6AA84F"/>
            </a:solidFill>
          </c:spPr>
          <c:cat>
            <c:strRef>
              <c:f>'Statistik (Partei)'!$E$3:$E$17</c:f>
            </c:strRef>
          </c:cat>
          <c:val>
            <c:numRef>
              <c:f>'Statistik (Partei)'!$G$3:$G$17</c:f>
            </c:numRef>
          </c:val>
        </c:ser>
        <c:ser>
          <c:idx val="2"/>
          <c:order val="2"/>
          <c:tx>
            <c:strRef>
              <c:f>'Statistik (Partei)'!$H$2</c:f>
            </c:strRef>
          </c:tx>
          <c:spPr>
            <a:solidFill>
              <a:srgbClr val="B7B7B7"/>
            </a:solidFill>
          </c:spPr>
          <c:cat>
            <c:strRef>
              <c:f>'Statistik (Partei)'!$E$3:$E$17</c:f>
            </c:strRef>
          </c:cat>
          <c:val>
            <c:numRef>
              <c:f>'Statistik (Partei)'!$H$3:$H$17</c:f>
            </c:numRef>
          </c:val>
        </c:ser>
        <c:ser>
          <c:idx val="3"/>
          <c:order val="3"/>
          <c:tx>
            <c:strRef>
              <c:f>'Statistik (Partei)'!$I$2</c:f>
            </c:strRef>
          </c:tx>
          <c:spPr>
            <a:solidFill>
              <a:srgbClr val="4A86E8"/>
            </a:solidFill>
          </c:spPr>
          <c:cat>
            <c:strRef>
              <c:f>'Statistik (Partei)'!$E$3:$E$17</c:f>
            </c:strRef>
          </c:cat>
          <c:val>
            <c:numRef>
              <c:f>'Statistik (Partei)'!$I$3:$I$17</c:f>
            </c:numRef>
          </c:val>
        </c:ser>
        <c:overlap val="100"/>
        <c:axId val="2065273235"/>
        <c:axId val="1406782909"/>
      </c:barChart>
      <c:catAx>
        <c:axId val="2065273235"/>
        <c:scaling>
          <c:orientation val="minMax"/>
        </c:scaling>
        <c:delete val="0"/>
        <c:axPos val="b"/>
        <c:txPr>
          <a:bodyPr/>
          <a:lstStyle/>
          <a:p>
            <a:pPr lvl="0">
              <a:defRPr b="0"/>
            </a:pPr>
          </a:p>
        </c:txPr>
        <c:crossAx val="1406782909"/>
      </c:catAx>
      <c:valAx>
        <c:axId val="1406782909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/>
            </a:pPr>
          </a:p>
        </c:txPr>
        <c:crossAx val="2065273235"/>
      </c:valAx>
    </c:plotArea>
    <c:legend>
      <c:legendPos val="r"/>
      <c:overlay val="0"/>
    </c:legend>
    <c:plotVisOnly val="1"/>
  </c:chart>
</c:chartSpace>
</file>

<file path=xl/charts/chart1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/>
            </a:pPr>
            <a:r>
              <a:t>Stimmen</a:t>
            </a:r>
          </a:p>
        </c:rich>
      </c:tx>
      <c:overlay val="0"/>
    </c:title>
    <c:plotArea>
      <c:layout/>
      <c:pieChart>
        <c:varyColors val="1"/>
        <c:ser>
          <c:idx val="0"/>
          <c:order val="0"/>
          <c:dPt>
            <c:idx val="0"/>
            <c:spPr>
              <a:solidFill>
                <a:srgbClr val="4285F4"/>
              </a:solidFill>
            </c:spPr>
          </c:dPt>
          <c:dPt>
            <c:idx val="1"/>
            <c:spPr>
              <a:solidFill>
                <a:srgbClr val="DB4437"/>
              </a:solidFill>
            </c:spPr>
          </c:dPt>
          <c:dPt>
            <c:idx val="2"/>
            <c:spPr>
              <a:solidFill>
                <a:srgbClr val="FF9900"/>
              </a:solidFill>
            </c:spPr>
          </c:dPt>
          <c:dPt>
            <c:idx val="3"/>
            <c:spPr>
              <a:solidFill>
                <a:srgbClr val="0000FF"/>
              </a:solidFill>
            </c:spPr>
          </c:dPt>
          <c:dPt>
            <c:idx val="4"/>
            <c:spPr>
              <a:solidFill>
                <a:srgbClr val="990099"/>
              </a:solidFill>
            </c:spPr>
          </c:dPt>
          <c:dPt>
            <c:idx val="5"/>
            <c:spPr>
              <a:solidFill>
                <a:srgbClr val="0099C6"/>
              </a:solidFill>
            </c:spPr>
          </c:dPt>
          <c:dPt>
            <c:idx val="6"/>
            <c:spPr>
              <a:solidFill>
                <a:srgbClr val="00FF00"/>
              </a:solidFill>
            </c:spPr>
          </c:dPt>
          <c:dPt>
            <c:idx val="7"/>
            <c:spPr>
              <a:solidFill>
                <a:srgbClr val="66AA00"/>
              </a:solidFill>
            </c:spPr>
          </c:dPt>
          <c:dPt>
            <c:idx val="8"/>
            <c:spPr>
              <a:solidFill>
                <a:srgbClr val="B82E2E"/>
              </a:solidFill>
            </c:spPr>
          </c:dPt>
          <c:dPt>
            <c:idx val="9"/>
            <c:spPr>
              <a:solidFill>
                <a:srgbClr val="316395"/>
              </a:solidFill>
            </c:spPr>
          </c:dPt>
          <c:dPt>
            <c:idx val="10"/>
            <c:spPr>
              <a:solidFill>
                <a:srgbClr val="994499"/>
              </a:solidFill>
            </c:spPr>
          </c:dPt>
          <c:dPt>
            <c:idx val="11"/>
            <c:spPr>
              <a:solidFill>
                <a:srgbClr val="CCCCCC"/>
              </a:solidFill>
            </c:spPr>
          </c:dPt>
          <c:dPt>
            <c:idx val="12"/>
            <c:spPr>
              <a:solidFill>
                <a:srgbClr val="AAAA11"/>
              </a:solidFill>
            </c:spPr>
          </c:dPt>
          <c:dPt>
            <c:idx val="13"/>
            <c:spPr>
              <a:solidFill>
                <a:srgbClr val="CC4125"/>
              </a:solidFill>
            </c:spPr>
          </c:dPt>
          <c:dPt>
            <c:idx val="14"/>
            <c:spPr>
              <a:solidFill>
                <a:srgbClr val="CC0000"/>
              </a:solidFill>
            </c:spPr>
          </c:dPt>
          <c:dLbls>
            <c:showLegendKey val="0"/>
            <c:showVal val="0"/>
            <c:showCatName val="0"/>
            <c:showSerName val="0"/>
            <c:showPercent val="0"/>
            <c:showBubbleSize val="0"/>
            <c:showLeaderLines val="1"/>
          </c:dLbls>
          <c:cat>
            <c:strRef>
              <c:f>'Statistik (Partei)'!$K$25</c:f>
            </c:strRef>
          </c:cat>
          <c:val>
            <c:numRef>
              <c:f>'Statistik (Partei)'!$E$3:$E$17</c:f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firstSliceAng val="0"/>
      </c:pieChart>
    </c:plotArea>
    <c:legend>
      <c:legendPos val="r"/>
      <c:overlay val="0"/>
    </c:legend>
    <c:plotVisOnly val="1"/>
  </c:chart>
</c:chartSpace>
</file>

<file path=xl/charts/chart15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/>
            </a:pPr>
            <a:r>
              <a:t>Entscheidung des Parlaments</a:t>
            </a:r>
          </a:p>
        </c:rich>
      </c:tx>
      <c:overlay val="0"/>
    </c:title>
    <c:plotArea>
      <c:layout/>
      <c:pieChart>
        <c:varyColors val="1"/>
        <c:ser>
          <c:idx val="0"/>
          <c:order val="0"/>
          <c:tx>
            <c:strRef>
              <c:f>'Statistik (Partei)'!$F$21</c:f>
            </c:strRef>
          </c:tx>
          <c:dPt>
            <c:idx val="0"/>
            <c:spPr>
              <a:solidFill>
                <a:srgbClr val="CC0000"/>
              </a:solidFill>
            </c:spPr>
          </c:dPt>
          <c:dPt>
            <c:idx val="1"/>
            <c:spPr>
              <a:solidFill>
                <a:srgbClr val="6AA84F"/>
              </a:solidFill>
            </c:spPr>
          </c:dPt>
          <c:dPt>
            <c:idx val="2"/>
            <c:spPr>
              <a:solidFill>
                <a:srgbClr val="B7B7B7"/>
              </a:solidFill>
            </c:spPr>
          </c:dPt>
          <c:dPt>
            <c:idx val="3"/>
            <c:spPr>
              <a:solidFill>
                <a:srgbClr val="4A86E8"/>
              </a:solidFill>
            </c:spPr>
          </c:dPt>
          <c:dLbls>
            <c:showLegendKey val="0"/>
            <c:showVal val="0"/>
            <c:showCatName val="0"/>
            <c:showSerName val="0"/>
            <c:showPercent val="0"/>
            <c:showBubbleSize val="0"/>
            <c:showLeaderLines val="1"/>
          </c:dLbls>
          <c:cat>
            <c:strRef>
              <c:f>'Statistik (Partei)'!$E$22:$E$25</c:f>
            </c:strRef>
          </c:cat>
          <c:val>
            <c:numRef>
              <c:f>'Statistik (Partei)'!$F$22:$F$25</c:f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firstSliceAng val="0"/>
      </c:pieChart>
    </c:plotArea>
    <c:legend>
      <c:legendPos val="r"/>
      <c:overlay val="0"/>
    </c:legend>
    <c:plotVisOnly val="1"/>
  </c:chart>
</c:chartSpace>
</file>

<file path=xl/charts/chart16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/>
            </a:pPr>
            <a:r>
              <a:t>Tedenz nach Partei</a:t>
            </a:r>
          </a:p>
        </c:rich>
      </c:tx>
      <c:overlay val="0"/>
    </c:title>
    <c:plotArea>
      <c:layout/>
      <c:barChart>
        <c:barDir val="col"/>
        <c:grouping val="stacked"/>
        <c:ser>
          <c:idx val="0"/>
          <c:order val="0"/>
          <c:tx>
            <c:strRef>
              <c:f>'Statistik (Partei)'!$F$51</c:f>
            </c:strRef>
          </c:tx>
          <c:spPr>
            <a:solidFill>
              <a:srgbClr val="CC0000"/>
            </a:solidFill>
          </c:spPr>
          <c:cat>
            <c:strRef>
              <c:f>'Statistik (Partei)'!$E$52:$E$66</c:f>
            </c:strRef>
          </c:cat>
          <c:val>
            <c:numRef>
              <c:f>'Statistik (Partei)'!$F$52:$F$66</c:f>
            </c:numRef>
          </c:val>
        </c:ser>
        <c:ser>
          <c:idx val="1"/>
          <c:order val="1"/>
          <c:tx>
            <c:strRef>
              <c:f>'Statistik (Partei)'!$G$51</c:f>
            </c:strRef>
          </c:tx>
          <c:spPr>
            <a:solidFill>
              <a:srgbClr val="6AA84F"/>
            </a:solidFill>
          </c:spPr>
          <c:cat>
            <c:strRef>
              <c:f>'Statistik (Partei)'!$E$52:$E$66</c:f>
            </c:strRef>
          </c:cat>
          <c:val>
            <c:numRef>
              <c:f>'Statistik (Partei)'!$G$52:$G$66</c:f>
            </c:numRef>
          </c:val>
        </c:ser>
        <c:ser>
          <c:idx val="2"/>
          <c:order val="2"/>
          <c:tx>
            <c:strRef>
              <c:f>'Statistik (Partei)'!$H$51</c:f>
            </c:strRef>
          </c:tx>
          <c:spPr>
            <a:solidFill>
              <a:srgbClr val="B7B7B7"/>
            </a:solidFill>
          </c:spPr>
          <c:cat>
            <c:strRef>
              <c:f>'Statistik (Partei)'!$E$52:$E$66</c:f>
            </c:strRef>
          </c:cat>
          <c:val>
            <c:numRef>
              <c:f>'Statistik (Partei)'!$H$52:$H$66</c:f>
            </c:numRef>
          </c:val>
        </c:ser>
        <c:ser>
          <c:idx val="3"/>
          <c:order val="3"/>
          <c:tx>
            <c:strRef>
              <c:f>'Statistik (Partei)'!$I$51</c:f>
            </c:strRef>
          </c:tx>
          <c:spPr>
            <a:solidFill>
              <a:srgbClr val="109618"/>
            </a:solidFill>
          </c:spPr>
          <c:cat>
            <c:strRef>
              <c:f>'Statistik (Partei)'!$E$52:$E$66</c:f>
            </c:strRef>
          </c:cat>
          <c:val>
            <c:numRef>
              <c:f>'Statistik (Partei)'!$I$52:$I$66</c:f>
            </c:numRef>
          </c:val>
        </c:ser>
        <c:overlap val="100"/>
        <c:axId val="564756287"/>
        <c:axId val="786721448"/>
      </c:barChart>
      <c:catAx>
        <c:axId val="564756287"/>
        <c:scaling>
          <c:orientation val="minMax"/>
        </c:scaling>
        <c:delete val="0"/>
        <c:axPos val="b"/>
        <c:txPr>
          <a:bodyPr/>
          <a:lstStyle/>
          <a:p>
            <a:pPr lvl="0">
              <a:defRPr b="0"/>
            </a:pPr>
          </a:p>
        </c:txPr>
        <c:crossAx val="786721448"/>
      </c:catAx>
      <c:valAx>
        <c:axId val="78672144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/>
            </a:pPr>
          </a:p>
        </c:txPr>
        <c:crossAx val="564756287"/>
      </c:valAx>
    </c:plotArea>
    <c:legend>
      <c:legendPos val="r"/>
      <c:overlay val="0"/>
    </c:legend>
    <c:plotVisOnly val="1"/>
  </c:chart>
</c:chartSpace>
</file>

<file path=xl/charts/chart17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/>
            </a:pPr>
            <a:r>
              <a:t>Tedenz des Parlaments</a:t>
            </a:r>
          </a:p>
        </c:rich>
      </c:tx>
      <c:overlay val="0"/>
    </c:title>
    <c:plotArea>
      <c:layout/>
      <c:pieChart>
        <c:varyColors val="1"/>
        <c:ser>
          <c:idx val="0"/>
          <c:order val="0"/>
          <c:tx>
            <c:strRef>
              <c:f>'Statistik (Partei)'!$F$69:$F$70</c:f>
            </c:strRef>
          </c:tx>
          <c:dPt>
            <c:idx val="0"/>
            <c:spPr>
              <a:solidFill>
                <a:srgbClr val="CC0000"/>
              </a:solidFill>
            </c:spPr>
          </c:dPt>
          <c:dPt>
            <c:idx val="1"/>
            <c:spPr>
              <a:solidFill>
                <a:srgbClr val="6AA84F"/>
              </a:solidFill>
            </c:spPr>
          </c:dPt>
          <c:dPt>
            <c:idx val="2"/>
            <c:spPr>
              <a:solidFill>
                <a:srgbClr val="B7B7B7"/>
              </a:solidFill>
            </c:spPr>
          </c:dPt>
          <c:dPt>
            <c:idx val="3"/>
            <c:spPr>
              <a:solidFill>
                <a:srgbClr val="109618"/>
              </a:solidFill>
            </c:spPr>
          </c:dPt>
          <c:dLbls>
            <c:showLegendKey val="0"/>
            <c:showVal val="0"/>
            <c:showCatName val="0"/>
            <c:showSerName val="0"/>
            <c:showPercent val="0"/>
            <c:showBubbleSize val="0"/>
            <c:showLeaderLines val="1"/>
          </c:dLbls>
          <c:cat>
            <c:strRef>
              <c:f>'Statistik (Partei)'!$E$71:$E$74</c:f>
            </c:strRef>
          </c:cat>
          <c:val>
            <c:numRef>
              <c:f>'Statistik (Partei)'!$F$71:$F$74</c:f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firstSliceAng val="0"/>
      </c:pieChart>
    </c:plotArea>
    <c:legend>
      <c:legendPos val="r"/>
      <c:overlay val="0"/>
    </c:legend>
    <c:plotVisOnly val="1"/>
  </c:chart>
</c:chartSpace>
</file>

<file path=xl/charts/chart18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/>
            </a:pPr>
            <a:r>
              <a:t>Berufsruppen nach Partei</a:t>
            </a:r>
          </a:p>
        </c:rich>
      </c:tx>
      <c:overlay val="0"/>
    </c:title>
    <c:plotArea>
      <c:layout/>
      <c:barChart>
        <c:barDir val="bar"/>
        <c:grouping val="percentStacked"/>
        <c:ser>
          <c:idx val="0"/>
          <c:order val="0"/>
          <c:tx>
            <c:strRef>
              <c:f>'Statistik (Beruf)'!$G$3</c:f>
            </c:strRef>
          </c:tx>
          <c:spPr>
            <a:solidFill>
              <a:srgbClr val="3366CC"/>
            </a:solidFill>
          </c:spPr>
          <c:cat>
            <c:strRef>
              <c:f>'Statistik (Beruf)'!$H$2:$V$2</c:f>
            </c:strRef>
          </c:cat>
          <c:val>
            <c:numRef>
              <c:f>'Statistik (Beruf)'!$H$3:$V$3</c:f>
            </c:numRef>
          </c:val>
        </c:ser>
        <c:ser>
          <c:idx val="1"/>
          <c:order val="1"/>
          <c:tx>
            <c:strRef>
              <c:f>'Statistik (Beruf)'!$G$4</c:f>
            </c:strRef>
          </c:tx>
          <c:spPr>
            <a:solidFill>
              <a:srgbClr val="DC3912"/>
            </a:solidFill>
          </c:spPr>
          <c:cat>
            <c:strRef>
              <c:f>'Statistik (Beruf)'!$H$2:$V$2</c:f>
            </c:strRef>
          </c:cat>
          <c:val>
            <c:numRef>
              <c:f>'Statistik (Beruf)'!$H$4:$V$4</c:f>
            </c:numRef>
          </c:val>
        </c:ser>
        <c:ser>
          <c:idx val="2"/>
          <c:order val="2"/>
          <c:tx>
            <c:strRef>
              <c:f>'Statistik (Beruf)'!$G$5</c:f>
            </c:strRef>
          </c:tx>
          <c:spPr>
            <a:solidFill>
              <a:srgbClr val="FF9900"/>
            </a:solidFill>
          </c:spPr>
          <c:cat>
            <c:strRef>
              <c:f>'Statistik (Beruf)'!$H$2:$V$2</c:f>
            </c:strRef>
          </c:cat>
          <c:val>
            <c:numRef>
              <c:f>'Statistik (Beruf)'!$H$5:$V$5</c:f>
            </c:numRef>
          </c:val>
        </c:ser>
        <c:ser>
          <c:idx val="3"/>
          <c:order val="3"/>
          <c:tx>
            <c:strRef>
              <c:f>'Statistik (Beruf)'!$G$6</c:f>
            </c:strRef>
          </c:tx>
          <c:spPr>
            <a:solidFill>
              <a:srgbClr val="109618"/>
            </a:solidFill>
          </c:spPr>
          <c:cat>
            <c:strRef>
              <c:f>'Statistik (Beruf)'!$H$2:$V$2</c:f>
            </c:strRef>
          </c:cat>
          <c:val>
            <c:numRef>
              <c:f>'Statistik (Beruf)'!$H$6:$V$6</c:f>
            </c:numRef>
          </c:val>
        </c:ser>
        <c:ser>
          <c:idx val="4"/>
          <c:order val="4"/>
          <c:tx>
            <c:strRef>
              <c:f>'Statistik (Beruf)'!$G$7</c:f>
            </c:strRef>
          </c:tx>
          <c:spPr>
            <a:solidFill>
              <a:srgbClr val="990099"/>
            </a:solidFill>
          </c:spPr>
          <c:cat>
            <c:strRef>
              <c:f>'Statistik (Beruf)'!$H$2:$V$2</c:f>
            </c:strRef>
          </c:cat>
          <c:val>
            <c:numRef>
              <c:f>'Statistik (Beruf)'!$H$7:$V$7</c:f>
            </c:numRef>
          </c:val>
        </c:ser>
        <c:ser>
          <c:idx val="5"/>
          <c:order val="5"/>
          <c:tx>
            <c:strRef>
              <c:f>'Statistik (Beruf)'!$G$8</c:f>
            </c:strRef>
          </c:tx>
          <c:spPr>
            <a:solidFill>
              <a:srgbClr val="0099C6"/>
            </a:solidFill>
          </c:spPr>
          <c:cat>
            <c:strRef>
              <c:f>'Statistik (Beruf)'!$H$2:$V$2</c:f>
            </c:strRef>
          </c:cat>
          <c:val>
            <c:numRef>
              <c:f>'Statistik (Beruf)'!$H$8:$V$8</c:f>
            </c:numRef>
          </c:val>
        </c:ser>
        <c:ser>
          <c:idx val="6"/>
          <c:order val="6"/>
          <c:tx>
            <c:strRef>
              <c:f>'Statistik (Beruf)'!$G$9</c:f>
            </c:strRef>
          </c:tx>
          <c:spPr>
            <a:solidFill>
              <a:srgbClr val="DD4477"/>
            </a:solidFill>
          </c:spPr>
          <c:cat>
            <c:strRef>
              <c:f>'Statistik (Beruf)'!$H$2:$V$2</c:f>
            </c:strRef>
          </c:cat>
          <c:val>
            <c:numRef>
              <c:f>'Statistik (Beruf)'!$H$9:$V$9</c:f>
            </c:numRef>
          </c:val>
        </c:ser>
        <c:ser>
          <c:idx val="7"/>
          <c:order val="7"/>
          <c:tx>
            <c:strRef>
              <c:f>'Statistik (Beruf)'!$G$10</c:f>
            </c:strRef>
          </c:tx>
          <c:spPr>
            <a:solidFill>
              <a:srgbClr val="66AA00"/>
            </a:solidFill>
          </c:spPr>
          <c:cat>
            <c:strRef>
              <c:f>'Statistik (Beruf)'!$H$2:$V$2</c:f>
            </c:strRef>
          </c:cat>
          <c:val>
            <c:numRef>
              <c:f>'Statistik (Beruf)'!$H$10:$V$10</c:f>
            </c:numRef>
          </c:val>
        </c:ser>
        <c:ser>
          <c:idx val="8"/>
          <c:order val="8"/>
          <c:tx>
            <c:strRef>
              <c:f>'Statistik (Beruf)'!$G$11</c:f>
            </c:strRef>
          </c:tx>
          <c:spPr>
            <a:solidFill>
              <a:srgbClr val="B82E2E"/>
            </a:solidFill>
          </c:spPr>
          <c:cat>
            <c:strRef>
              <c:f>'Statistik (Beruf)'!$H$2:$V$2</c:f>
            </c:strRef>
          </c:cat>
          <c:val>
            <c:numRef>
              <c:f>'Statistik (Beruf)'!$H$11:$V$11</c:f>
            </c:numRef>
          </c:val>
        </c:ser>
        <c:ser>
          <c:idx val="9"/>
          <c:order val="9"/>
          <c:tx>
            <c:strRef>
              <c:f>'Statistik (Beruf)'!$G$12</c:f>
            </c:strRef>
          </c:tx>
          <c:spPr>
            <a:solidFill>
              <a:srgbClr val="316395"/>
            </a:solidFill>
          </c:spPr>
          <c:cat>
            <c:strRef>
              <c:f>'Statistik (Beruf)'!$H$2:$V$2</c:f>
            </c:strRef>
          </c:cat>
          <c:val>
            <c:numRef>
              <c:f>'Statistik (Beruf)'!$H$12:$V$12</c:f>
            </c:numRef>
          </c:val>
        </c:ser>
        <c:ser>
          <c:idx val="10"/>
          <c:order val="10"/>
          <c:tx>
            <c:strRef>
              <c:f>'Statistik (Beruf)'!$G$13</c:f>
            </c:strRef>
          </c:tx>
          <c:spPr>
            <a:solidFill>
              <a:srgbClr val="994499"/>
            </a:solidFill>
          </c:spPr>
          <c:cat>
            <c:strRef>
              <c:f>'Statistik (Beruf)'!$H$2:$V$2</c:f>
            </c:strRef>
          </c:cat>
          <c:val>
            <c:numRef>
              <c:f>'Statistik (Beruf)'!$H$13:$V$13</c:f>
            </c:numRef>
          </c:val>
        </c:ser>
        <c:ser>
          <c:idx val="11"/>
          <c:order val="11"/>
          <c:tx>
            <c:strRef>
              <c:f>'Statistik (Beruf)'!$G$14</c:f>
            </c:strRef>
          </c:tx>
          <c:spPr>
            <a:solidFill>
              <a:srgbClr val="22AA99"/>
            </a:solidFill>
          </c:spPr>
          <c:cat>
            <c:strRef>
              <c:f>'Statistik (Beruf)'!$H$2:$V$2</c:f>
            </c:strRef>
          </c:cat>
          <c:val>
            <c:numRef>
              <c:f>'Statistik (Beruf)'!$H$14:$V$14</c:f>
            </c:numRef>
          </c:val>
        </c:ser>
        <c:ser>
          <c:idx val="12"/>
          <c:order val="12"/>
          <c:tx>
            <c:strRef>
              <c:f>'Statistik (Beruf)'!$G$15</c:f>
            </c:strRef>
          </c:tx>
          <c:spPr>
            <a:solidFill>
              <a:srgbClr val="AAAA11"/>
            </a:solidFill>
          </c:spPr>
          <c:cat>
            <c:strRef>
              <c:f>'Statistik (Beruf)'!$H$2:$V$2</c:f>
            </c:strRef>
          </c:cat>
          <c:val>
            <c:numRef>
              <c:f>'Statistik (Beruf)'!$H$15:$V$15</c:f>
            </c:numRef>
          </c:val>
        </c:ser>
        <c:ser>
          <c:idx val="13"/>
          <c:order val="13"/>
          <c:tx>
            <c:strRef>
              <c:f>'Statistik (Beruf)'!$G$16</c:f>
            </c:strRef>
          </c:tx>
          <c:spPr>
            <a:solidFill>
              <a:srgbClr val="6633CC"/>
            </a:solidFill>
          </c:spPr>
          <c:cat>
            <c:strRef>
              <c:f>'Statistik (Beruf)'!$H$2:$V$2</c:f>
            </c:strRef>
          </c:cat>
          <c:val>
            <c:numRef>
              <c:f>'Statistik (Beruf)'!$H$16:$V$16</c:f>
            </c:numRef>
          </c:val>
        </c:ser>
        <c:ser>
          <c:idx val="14"/>
          <c:order val="14"/>
          <c:tx>
            <c:strRef>
              <c:f>'Statistik (Beruf)'!$G$17</c:f>
            </c:strRef>
          </c:tx>
          <c:spPr>
            <a:solidFill>
              <a:srgbClr val="E67300"/>
            </a:solidFill>
          </c:spPr>
          <c:cat>
            <c:strRef>
              <c:f>'Statistik (Beruf)'!$H$2:$V$2</c:f>
            </c:strRef>
          </c:cat>
          <c:val>
            <c:numRef>
              <c:f>'Statistik (Beruf)'!$H$17:$V$17</c:f>
            </c:numRef>
          </c:val>
        </c:ser>
        <c:ser>
          <c:idx val="15"/>
          <c:order val="15"/>
          <c:tx>
            <c:strRef>
              <c:f>'Statistik (Beruf)'!$G$18</c:f>
            </c:strRef>
          </c:tx>
          <c:spPr>
            <a:solidFill>
              <a:srgbClr val="8B0707"/>
            </a:solidFill>
          </c:spPr>
          <c:cat>
            <c:strRef>
              <c:f>'Statistik (Beruf)'!$H$2:$V$2</c:f>
            </c:strRef>
          </c:cat>
          <c:val>
            <c:numRef>
              <c:f>'Statistik (Beruf)'!$H$18:$V$18</c:f>
            </c:numRef>
          </c:val>
        </c:ser>
        <c:ser>
          <c:idx val="16"/>
          <c:order val="16"/>
          <c:tx>
            <c:strRef>
              <c:f>'Statistik (Beruf)'!$G$19</c:f>
            </c:strRef>
          </c:tx>
          <c:spPr>
            <a:solidFill>
              <a:srgbClr val="651067"/>
            </a:solidFill>
          </c:spPr>
          <c:cat>
            <c:strRef>
              <c:f>'Statistik (Beruf)'!$H$2:$V$2</c:f>
            </c:strRef>
          </c:cat>
          <c:val>
            <c:numRef>
              <c:f>'Statistik (Beruf)'!$H$19:$V$19</c:f>
            </c:numRef>
          </c:val>
        </c:ser>
        <c:overlap val="100"/>
        <c:axId val="537830435"/>
        <c:axId val="1987742134"/>
      </c:barChart>
      <c:catAx>
        <c:axId val="537830435"/>
        <c:scaling>
          <c:orientation val="maxMin"/>
        </c:scaling>
        <c:delete val="0"/>
        <c:axPos val="l"/>
        <c:txPr>
          <a:bodyPr/>
          <a:lstStyle/>
          <a:p>
            <a:pPr lvl="0">
              <a:defRPr b="0"/>
            </a:pPr>
          </a:p>
        </c:txPr>
        <c:crossAx val="1987742134"/>
      </c:catAx>
      <c:valAx>
        <c:axId val="1987742134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/>
            </a:pPr>
          </a:p>
        </c:txPr>
        <c:crossAx val="537830435"/>
        <c:crosses val="max"/>
      </c:valAx>
    </c:plotArea>
    <c:legend>
      <c:legendPos val="r"/>
      <c:overlay val="0"/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/>
            </a:pPr>
            <a:r>
              <a:t>Altersdurchschnitt nach Bundesland</a:t>
            </a:r>
          </a:p>
        </c:rich>
      </c:tx>
      <c:overlay val="0"/>
    </c:title>
    <c:plotArea>
      <c:layout/>
      <c:barChart>
        <c:barDir val="col"/>
        <c:grouping val="clustered"/>
        <c:ser>
          <c:idx val="0"/>
          <c:order val="0"/>
          <c:tx>
            <c:strRef>
              <c:f>'Statistik (Alter)'!$L$32</c:f>
            </c:strRef>
          </c:tx>
          <c:spPr>
            <a:solidFill>
              <a:srgbClr val="3366CC"/>
            </a:solidFill>
          </c:spPr>
          <c:cat>
            <c:strRef>
              <c:f>'Statistik (Alter)'!$K$33:$K$48</c:f>
            </c:strRef>
          </c:cat>
          <c:val>
            <c:numRef>
              <c:f>'Statistik (Alter)'!$L$33:$L$48</c:f>
            </c:numRef>
          </c:val>
        </c:ser>
        <c:axId val="2049153965"/>
        <c:axId val="1050439444"/>
      </c:barChart>
      <c:catAx>
        <c:axId val="2049153965"/>
        <c:scaling>
          <c:orientation val="minMax"/>
        </c:scaling>
        <c:delete val="0"/>
        <c:axPos val="b"/>
        <c:txPr>
          <a:bodyPr/>
          <a:lstStyle/>
          <a:p>
            <a:pPr lvl="0">
              <a:defRPr b="0"/>
            </a:pPr>
          </a:p>
        </c:txPr>
        <c:crossAx val="1050439444"/>
      </c:catAx>
      <c:valAx>
        <c:axId val="1050439444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/>
                </a:pPr>
                <a:r>
                  <a:t>Durschnittsalter</a:t>
                </a:r>
              </a:p>
            </c:rich>
          </c:tx>
          <c:overlay val="0"/>
        </c:title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/>
            </a:pPr>
          </a:p>
        </c:txPr>
        <c:crossAx val="2049153965"/>
      </c:valAx>
    </c:plotArea>
    <c:legend>
      <c:legendPos val="r"/>
      <c:overlay val="0"/>
    </c:legend>
    <c:plotVisOnly val="1"/>
  </c:chart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/>
            </a:pPr>
            <a:r>
              <a:t>Bildungsabschlüsse</a:t>
            </a:r>
          </a:p>
        </c:rich>
      </c:tx>
      <c:overlay val="0"/>
    </c:title>
    <c:plotArea>
      <c:layout/>
      <c:pieChart>
        <c:varyColors val="1"/>
        <c:ser>
          <c:idx val="0"/>
          <c:order val="0"/>
          <c:dPt>
            <c:idx val="0"/>
            <c:spPr>
              <a:solidFill>
                <a:srgbClr val="4285F4"/>
              </a:solidFill>
            </c:spPr>
          </c:dPt>
          <c:dLbls>
            <c:showLegendKey val="0"/>
            <c:showVal val="0"/>
            <c:showCatName val="0"/>
            <c:showSerName val="0"/>
            <c:showPercent val="0"/>
            <c:showBubbleSize val="0"/>
            <c:showLeaderLines val="1"/>
          </c:dLbls>
          <c:cat>
            <c:strRef>
              <c:f>'Statistik (Bildung)'!$F$2:$F$6</c:f>
            </c:strRef>
          </c:cat>
          <c:val>
            <c:numRef>
              <c:f>'Statistik (Bildung)'!$I$2</c:f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firstSliceAng val="0"/>
      </c:pieChart>
    </c:plotArea>
    <c:legend>
      <c:legendPos val="r"/>
      <c:overlay val="0"/>
    </c:legend>
    <c:plotVisOnly val="1"/>
  </c:chart>
</c:chartSpace>
</file>

<file path=xl/charts/chart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/>
            </a:pPr>
            <a:r>
              <a:t>Stimme nach Bildung</a:t>
            </a:r>
          </a:p>
        </c:rich>
      </c:tx>
      <c:overlay val="0"/>
    </c:title>
    <c:plotArea>
      <c:layout/>
      <c:barChart>
        <c:barDir val="col"/>
        <c:grouping val="clustered"/>
        <c:ser>
          <c:idx val="0"/>
          <c:order val="0"/>
          <c:tx>
            <c:strRef>
              <c:f>'Statistik (Bildung)'!$J$24</c:f>
            </c:strRef>
          </c:tx>
          <c:spPr>
            <a:solidFill>
              <a:srgbClr val="3366CC"/>
            </a:solidFill>
          </c:spPr>
          <c:cat>
            <c:strRef>
              <c:f>'Statistik (Bildung)'!$I$25:$I$29</c:f>
            </c:strRef>
          </c:cat>
          <c:val>
            <c:numRef>
              <c:f>'Statistik (Bildung)'!$J$25:$J$29</c:f>
            </c:numRef>
          </c:val>
        </c:ser>
        <c:ser>
          <c:idx val="1"/>
          <c:order val="1"/>
          <c:tx>
            <c:strRef>
              <c:f>'Statistik (Bildung)'!$K$24</c:f>
            </c:strRef>
          </c:tx>
          <c:spPr>
            <a:solidFill>
              <a:srgbClr val="DC3912"/>
            </a:solidFill>
          </c:spPr>
          <c:cat>
            <c:strRef>
              <c:f>'Statistik (Bildung)'!$I$25:$I$29</c:f>
            </c:strRef>
          </c:cat>
          <c:val>
            <c:numRef>
              <c:f>'Statistik (Bildung)'!$K$25:$K$29</c:f>
            </c:numRef>
          </c:val>
        </c:ser>
        <c:ser>
          <c:idx val="2"/>
          <c:order val="2"/>
          <c:tx>
            <c:strRef>
              <c:f>'Statistik (Bildung)'!$L$24</c:f>
            </c:strRef>
          </c:tx>
          <c:spPr>
            <a:solidFill>
              <a:srgbClr val="FF9900"/>
            </a:solidFill>
          </c:spPr>
          <c:cat>
            <c:strRef>
              <c:f>'Statistik (Bildung)'!$I$25:$I$29</c:f>
            </c:strRef>
          </c:cat>
          <c:val>
            <c:numRef>
              <c:f>'Statistik (Bildung)'!$L$25:$L$29</c:f>
            </c:numRef>
          </c:val>
        </c:ser>
        <c:axId val="559033830"/>
        <c:axId val="258730871"/>
      </c:barChart>
      <c:catAx>
        <c:axId val="559033830"/>
        <c:scaling>
          <c:orientation val="minMax"/>
        </c:scaling>
        <c:delete val="0"/>
        <c:axPos val="b"/>
        <c:txPr>
          <a:bodyPr/>
          <a:lstStyle/>
          <a:p>
            <a:pPr lvl="0">
              <a:defRPr b="0"/>
            </a:pPr>
          </a:p>
        </c:txPr>
        <c:crossAx val="258730871"/>
      </c:catAx>
      <c:valAx>
        <c:axId val="258730871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/>
            </a:pPr>
          </a:p>
        </c:txPr>
        <c:crossAx val="559033830"/>
      </c:valAx>
    </c:plotArea>
    <c:legend>
      <c:legendPos val="r"/>
      <c:overlay val="0"/>
    </c:legend>
    <c:plotVisOnly val="1"/>
  </c:chart>
</c:chartSpace>
</file>

<file path=xl/charts/chart5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/>
            </a:pPr>
            <a:r>
              <a:t>Bildung nach Parteien</a:t>
            </a:r>
          </a:p>
        </c:rich>
      </c:tx>
      <c:overlay val="0"/>
    </c:title>
    <c:plotArea>
      <c:layout/>
      <c:barChart>
        <c:barDir val="col"/>
        <c:grouping val="stacked"/>
        <c:ser>
          <c:idx val="0"/>
          <c:order val="0"/>
          <c:tx>
            <c:strRef>
              <c:f>'Statistik (Bildung)'!$M$51</c:f>
            </c:strRef>
          </c:tx>
          <c:spPr>
            <a:solidFill>
              <a:srgbClr val="3366CC"/>
            </a:solidFill>
          </c:spPr>
          <c:cat>
            <c:strRef>
              <c:f>'Statistik (Bildung)'!$L$52:$L$66</c:f>
            </c:strRef>
          </c:cat>
          <c:val>
            <c:numRef>
              <c:f>'Statistik (Bildung)'!$M$52:$M$66</c:f>
            </c:numRef>
          </c:val>
        </c:ser>
        <c:ser>
          <c:idx val="1"/>
          <c:order val="1"/>
          <c:tx>
            <c:strRef>
              <c:f>'Statistik (Bildung)'!$N$51</c:f>
            </c:strRef>
          </c:tx>
          <c:spPr>
            <a:solidFill>
              <a:srgbClr val="DC3912"/>
            </a:solidFill>
          </c:spPr>
          <c:cat>
            <c:strRef>
              <c:f>'Statistik (Bildung)'!$L$52:$L$66</c:f>
            </c:strRef>
          </c:cat>
          <c:val>
            <c:numRef>
              <c:f>'Statistik (Bildung)'!$N$52:$N$66</c:f>
            </c:numRef>
          </c:val>
        </c:ser>
        <c:ser>
          <c:idx val="2"/>
          <c:order val="2"/>
          <c:tx>
            <c:strRef>
              <c:f>'Statistik (Bildung)'!$O$51</c:f>
            </c:strRef>
          </c:tx>
          <c:spPr>
            <a:solidFill>
              <a:srgbClr val="FF9900"/>
            </a:solidFill>
          </c:spPr>
          <c:cat>
            <c:strRef>
              <c:f>'Statistik (Bildung)'!$L$52:$L$66</c:f>
            </c:strRef>
          </c:cat>
          <c:val>
            <c:numRef>
              <c:f>'Statistik (Bildung)'!$O$52:$O$66</c:f>
            </c:numRef>
          </c:val>
        </c:ser>
        <c:ser>
          <c:idx val="3"/>
          <c:order val="3"/>
          <c:tx>
            <c:strRef>
              <c:f>'Statistik (Bildung)'!$P$51</c:f>
            </c:strRef>
          </c:tx>
          <c:spPr>
            <a:solidFill>
              <a:srgbClr val="109618"/>
            </a:solidFill>
          </c:spPr>
          <c:cat>
            <c:strRef>
              <c:f>'Statistik (Bildung)'!$L$52:$L$66</c:f>
            </c:strRef>
          </c:cat>
          <c:val>
            <c:numRef>
              <c:f>'Statistik (Bildung)'!$P$52:$P$66</c:f>
            </c:numRef>
          </c:val>
        </c:ser>
        <c:ser>
          <c:idx val="4"/>
          <c:order val="4"/>
          <c:tx>
            <c:strRef>
              <c:f>'Statistik (Bildung)'!$Q$51</c:f>
            </c:strRef>
          </c:tx>
          <c:spPr>
            <a:solidFill>
              <a:srgbClr val="990099"/>
            </a:solidFill>
          </c:spPr>
          <c:cat>
            <c:strRef>
              <c:f>'Statistik (Bildung)'!$L$52:$L$66</c:f>
            </c:strRef>
          </c:cat>
          <c:val>
            <c:numRef>
              <c:f>'Statistik (Bildung)'!$Q$52:$Q$66</c:f>
            </c:numRef>
          </c:val>
        </c:ser>
        <c:overlap val="100"/>
        <c:axId val="1611515814"/>
        <c:axId val="932187441"/>
      </c:barChart>
      <c:catAx>
        <c:axId val="1611515814"/>
        <c:scaling>
          <c:orientation val="minMax"/>
        </c:scaling>
        <c:delete val="0"/>
        <c:axPos val="b"/>
        <c:txPr>
          <a:bodyPr/>
          <a:lstStyle/>
          <a:p>
            <a:pPr lvl="0">
              <a:defRPr b="0"/>
            </a:pPr>
          </a:p>
        </c:txPr>
        <c:crossAx val="932187441"/>
      </c:catAx>
      <c:valAx>
        <c:axId val="932187441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/>
            </a:pPr>
          </a:p>
        </c:txPr>
        <c:crossAx val="1611515814"/>
      </c:valAx>
    </c:plotArea>
    <c:legend>
      <c:legendPos val="r"/>
      <c:overlay val="0"/>
    </c:legend>
    <c:plotVisOnly val="1"/>
  </c:chart>
</c:chartSpace>
</file>

<file path=xl/charts/chart6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pieChart>
        <c:varyColors val="1"/>
        <c:ser>
          <c:idx val="0"/>
          <c:order val="0"/>
          <c:dPt>
            <c:idx val="0"/>
            <c:spPr>
              <a:solidFill>
                <a:srgbClr val="3366CC"/>
              </a:solidFill>
            </c:spPr>
          </c:dPt>
          <c:dPt>
            <c:idx val="1"/>
            <c:spPr>
              <a:solidFill>
                <a:srgbClr val="DC3912"/>
              </a:solidFill>
            </c:spPr>
          </c:dPt>
          <c:dPt>
            <c:idx val="2"/>
            <c:spPr>
              <a:solidFill>
                <a:srgbClr val="FF9900"/>
              </a:solidFill>
            </c:spPr>
          </c:dPt>
          <c:dPt>
            <c:idx val="3"/>
            <c:spPr>
              <a:solidFill>
                <a:srgbClr val="109618"/>
              </a:solidFill>
            </c:spPr>
          </c:dPt>
          <c:dPt>
            <c:idx val="4"/>
            <c:spPr>
              <a:solidFill>
                <a:srgbClr val="990099"/>
              </a:solidFill>
            </c:spPr>
          </c:dPt>
          <c:dPt>
            <c:idx val="5"/>
            <c:spPr>
              <a:solidFill>
                <a:srgbClr val="0099C6"/>
              </a:solidFill>
            </c:spPr>
          </c:dPt>
          <c:dPt>
            <c:idx val="6"/>
            <c:spPr>
              <a:solidFill>
                <a:srgbClr val="DD4477"/>
              </a:solidFill>
            </c:spPr>
          </c:dPt>
          <c:dPt>
            <c:idx val="7"/>
            <c:spPr>
              <a:solidFill>
                <a:srgbClr val="66AA00"/>
              </a:solidFill>
            </c:spPr>
          </c:dPt>
          <c:dPt>
            <c:idx val="8"/>
            <c:spPr>
              <a:solidFill>
                <a:srgbClr val="B82E2E"/>
              </a:solidFill>
            </c:spPr>
          </c:dPt>
          <c:dPt>
            <c:idx val="9"/>
            <c:spPr>
              <a:solidFill>
                <a:srgbClr val="316395"/>
              </a:solidFill>
            </c:spPr>
          </c:dPt>
          <c:dPt>
            <c:idx val="10"/>
            <c:spPr>
              <a:solidFill>
                <a:srgbClr val="994499"/>
              </a:solidFill>
            </c:spPr>
          </c:dPt>
          <c:dPt>
            <c:idx val="11"/>
            <c:spPr>
              <a:solidFill>
                <a:srgbClr val="22AA99"/>
              </a:solidFill>
            </c:spPr>
          </c:dPt>
          <c:dPt>
            <c:idx val="12"/>
            <c:spPr>
              <a:solidFill>
                <a:srgbClr val="AAAA11"/>
              </a:solidFill>
            </c:spPr>
          </c:dPt>
          <c:dPt>
            <c:idx val="13"/>
            <c:spPr>
              <a:solidFill>
                <a:srgbClr val="6633CC"/>
              </a:solidFill>
            </c:spPr>
          </c:dPt>
          <c:dPt>
            <c:idx val="14"/>
            <c:spPr>
              <a:solidFill>
                <a:srgbClr val="E67300"/>
              </a:solidFill>
            </c:spPr>
          </c:dPt>
          <c:dPt>
            <c:idx val="15"/>
            <c:spPr>
              <a:solidFill>
                <a:srgbClr val="8B0707"/>
              </a:solidFill>
            </c:spPr>
          </c:dPt>
          <c:dLbls>
            <c:showLegendKey val="0"/>
            <c:showVal val="0"/>
            <c:showCatName val="0"/>
            <c:showSerName val="0"/>
            <c:showPercent val="0"/>
            <c:showBubbleSize val="0"/>
            <c:showLeaderLines val="1"/>
          </c:dLbls>
          <c:cat>
            <c:strRef>
              <c:f>'Statistik (Geografie)'!$F$2:$F$17</c:f>
            </c:strRef>
          </c:cat>
          <c:val>
            <c:numRef>
              <c:f>'Statistik (Geografie)'!$I$2:$I$17</c:f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firstSliceAng val="0"/>
      </c:pieChart>
    </c:plotArea>
    <c:legend>
      <c:legendPos val="r"/>
      <c:overlay val="0"/>
    </c:legend>
    <c:plotVisOnly val="1"/>
  </c:chart>
</c:chartSpace>
</file>

<file path=xl/charts/chart7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/>
            </a:pPr>
            <a:r>
              <a:t>Dafür Stimmen nach Bundesland</a:t>
            </a:r>
          </a:p>
        </c:rich>
      </c:tx>
      <c:overlay val="0"/>
    </c:title>
    <c:plotArea>
      <c:layout/>
      <c:barChart>
        <c:barDir val="col"/>
        <c:grouping val="clustered"/>
        <c:ser>
          <c:idx val="0"/>
          <c:order val="0"/>
          <c:spPr>
            <a:solidFill>
              <a:srgbClr val="38761D"/>
            </a:solidFill>
          </c:spPr>
          <c:cat>
            <c:strRef>
              <c:f>'Statistik (Geografie)'!$F$2:$F$17</c:f>
            </c:strRef>
          </c:cat>
          <c:val>
            <c:numRef>
              <c:f>'Statistik (Geografie)'!$G$2:$G$17</c:f>
            </c:numRef>
          </c:val>
        </c:ser>
        <c:axId val="634398589"/>
        <c:axId val="129009057"/>
      </c:barChart>
      <c:catAx>
        <c:axId val="634398589"/>
        <c:scaling>
          <c:orientation val="minMax"/>
        </c:scaling>
        <c:delete val="0"/>
        <c:axPos val="b"/>
        <c:txPr>
          <a:bodyPr/>
          <a:lstStyle/>
          <a:p>
            <a:pPr lvl="0">
              <a:defRPr b="0"/>
            </a:pPr>
          </a:p>
        </c:txPr>
        <c:crossAx val="129009057"/>
      </c:catAx>
      <c:valAx>
        <c:axId val="12900905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/>
            </a:pPr>
          </a:p>
        </c:txPr>
        <c:crossAx val="634398589"/>
      </c:valAx>
    </c:plotArea>
    <c:legend>
      <c:legendPos val="r"/>
      <c:overlay val="0"/>
    </c:legend>
    <c:plotVisOnly val="1"/>
  </c:chart>
</c:chartSpace>
</file>

<file path=xl/charts/chart8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/>
            </a:pPr>
            <a:r>
              <a:t>Dagegen Stimmen nach Bundesland</a:t>
            </a:r>
          </a:p>
        </c:rich>
      </c:tx>
      <c:overlay val="0"/>
    </c:title>
    <c:plotArea>
      <c:layout/>
      <c:barChart>
        <c:barDir val="col"/>
        <c:grouping val="clustered"/>
        <c:ser>
          <c:idx val="0"/>
          <c:order val="0"/>
          <c:spPr>
            <a:solidFill>
              <a:srgbClr val="FF0000"/>
            </a:solidFill>
          </c:spPr>
          <c:cat>
            <c:strRef>
              <c:f>'Statistik (Geografie)'!$L$23</c:f>
            </c:strRef>
          </c:cat>
          <c:val>
            <c:numRef>
              <c:f>'Statistik (Geografie)'!$F$2:$F$17</c:f>
            </c:numRef>
          </c:val>
        </c:ser>
        <c:ser>
          <c:idx val="1"/>
          <c:order val="1"/>
          <c:spPr>
            <a:solidFill>
              <a:srgbClr val="DC3912"/>
            </a:solidFill>
          </c:spPr>
          <c:cat>
            <c:strRef>
              <c:f>'Statistik (Geografie)'!$L$23</c:f>
            </c:strRef>
          </c:cat>
          <c:val>
            <c:numRef>
              <c:f>'Statistik (Geografie)'!$H$2:$H$17</c:f>
            </c:numRef>
          </c:val>
        </c:ser>
        <c:axId val="864258988"/>
        <c:axId val="186075769"/>
      </c:barChart>
      <c:catAx>
        <c:axId val="864258988"/>
        <c:scaling>
          <c:orientation val="minMax"/>
        </c:scaling>
        <c:delete val="0"/>
        <c:axPos val="b"/>
        <c:txPr>
          <a:bodyPr/>
          <a:lstStyle/>
          <a:p>
            <a:pPr lvl="0">
              <a:defRPr b="0"/>
            </a:pPr>
          </a:p>
        </c:txPr>
        <c:crossAx val="186075769"/>
      </c:catAx>
      <c:valAx>
        <c:axId val="186075769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/>
            </a:pPr>
          </a:p>
        </c:txPr>
        <c:crossAx val="864258988"/>
      </c:valAx>
    </c:plotArea>
    <c:legend>
      <c:legendPos val="r"/>
      <c:overlay val="0"/>
    </c:legend>
    <c:plotVisOnly val="1"/>
  </c:chart>
</c:chartSpace>
</file>

<file path=xl/charts/chart9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/>
            </a:pPr>
            <a:r>
              <a:t>Stimmen nach Geschlecht</a:t>
            </a:r>
          </a:p>
        </c:rich>
      </c:tx>
      <c:overlay val="0"/>
    </c:title>
    <c:plotArea>
      <c:layout/>
      <c:barChart>
        <c:barDir val="col"/>
        <c:grouping val="clustered"/>
        <c:ser>
          <c:idx val="0"/>
          <c:order val="0"/>
          <c:tx>
            <c:strRef>
              <c:f>'Statistik (Geschlecht)'!$G$1</c:f>
            </c:strRef>
          </c:tx>
          <c:spPr>
            <a:solidFill>
              <a:srgbClr val="0B5394"/>
            </a:solidFill>
          </c:spPr>
          <c:cat>
            <c:strRef>
              <c:f>'Statistik (Geschlecht)'!$F$2:$F$3</c:f>
            </c:strRef>
          </c:cat>
          <c:val>
            <c:numRef>
              <c:f>'Statistik (Geschlecht)'!$G$2:$G$3</c:f>
            </c:numRef>
          </c:val>
        </c:ser>
        <c:ser>
          <c:idx val="1"/>
          <c:order val="1"/>
          <c:tx>
            <c:strRef>
              <c:f>'Statistik (Geschlecht)'!$H$1</c:f>
            </c:strRef>
          </c:tx>
          <c:spPr>
            <a:solidFill>
              <a:srgbClr val="741B47"/>
            </a:solidFill>
          </c:spPr>
          <c:cat>
            <c:strRef>
              <c:f>'Statistik (Geschlecht)'!$F$2:$F$3</c:f>
            </c:strRef>
          </c:cat>
          <c:val>
            <c:numRef>
              <c:f>'Statistik (Geschlecht)'!$H$2:$H$3</c:f>
            </c:numRef>
          </c:val>
        </c:ser>
        <c:axId val="476764243"/>
        <c:axId val="1621098308"/>
      </c:barChart>
      <c:catAx>
        <c:axId val="476764243"/>
        <c:scaling>
          <c:orientation val="minMax"/>
        </c:scaling>
        <c:delete val="0"/>
        <c:axPos val="b"/>
        <c:txPr>
          <a:bodyPr/>
          <a:lstStyle/>
          <a:p>
            <a:pPr lvl="0">
              <a:defRPr b="0"/>
            </a:pPr>
          </a:p>
        </c:txPr>
        <c:crossAx val="1621098308"/>
      </c:catAx>
      <c:valAx>
        <c:axId val="162109830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/>
            </a:pPr>
          </a:p>
        </c:txPr>
        <c:crossAx val="476764243"/>
      </c:valAx>
    </c:plotArea>
    <c:legend>
      <c:legendPos val="r"/>
      <c:overlay val="0"/>
    </c:legend>
    <c:plotVisOnly val="1"/>
  </c:chart>
</c:chartSpace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chart" Target="../charts/chart3.xml"/><Relationship Id="rId2" Type="http://schemas.openxmlformats.org/officeDocument/2006/relationships/chart" Target="../charts/chart4.xml"/><Relationship Id="rId3" Type="http://schemas.openxmlformats.org/officeDocument/2006/relationships/chart" Target="../charts/chart5.xml"/></Relationships>
</file>

<file path=xl/drawings/_rels/drawing5.xml.rels><?xml version="1.0" encoding="UTF-8" standalone="yes"?><Relationships xmlns="http://schemas.openxmlformats.org/package/2006/relationships"><Relationship Id="rId1" Type="http://schemas.openxmlformats.org/officeDocument/2006/relationships/chart" Target="../charts/chart6.xml"/><Relationship Id="rId2" Type="http://schemas.openxmlformats.org/officeDocument/2006/relationships/chart" Target="../charts/chart7.xml"/><Relationship Id="rId3" Type="http://schemas.openxmlformats.org/officeDocument/2006/relationships/chart" Target="../charts/chart8.xml"/><Relationship Id="rId4" Type="http://schemas.openxmlformats.org/officeDocument/2006/relationships/image" Target="../media/image1.png"/></Relationships>
</file>

<file path=xl/drawings/_rels/drawing6.xml.rels><?xml version="1.0" encoding="UTF-8" standalone="yes"?><Relationships xmlns="http://schemas.openxmlformats.org/package/2006/relationships"><Relationship Id="rId1" Type="http://schemas.openxmlformats.org/officeDocument/2006/relationships/chart" Target="../charts/chart9.xml"/><Relationship Id="rId2" Type="http://schemas.openxmlformats.org/officeDocument/2006/relationships/chart" Target="../charts/chart10.xml"/><Relationship Id="rId3" Type="http://schemas.openxmlformats.org/officeDocument/2006/relationships/chart" Target="../charts/chart11.xml"/><Relationship Id="rId4" Type="http://schemas.openxmlformats.org/officeDocument/2006/relationships/chart" Target="../charts/chart12.xml"/></Relationships>
</file>

<file path=xl/drawings/_rels/drawing7.xml.rels><?xml version="1.0" encoding="UTF-8" standalone="yes"?><Relationships xmlns="http://schemas.openxmlformats.org/package/2006/relationships"><Relationship Id="rId1" Type="http://schemas.openxmlformats.org/officeDocument/2006/relationships/chart" Target="../charts/chart13.xml"/><Relationship Id="rId2" Type="http://schemas.openxmlformats.org/officeDocument/2006/relationships/chart" Target="../charts/chart14.xml"/><Relationship Id="rId3" Type="http://schemas.openxmlformats.org/officeDocument/2006/relationships/chart" Target="../charts/chart15.xml"/><Relationship Id="rId4" Type="http://schemas.openxmlformats.org/officeDocument/2006/relationships/chart" Target="../charts/chart16.xml"/><Relationship Id="rId5" Type="http://schemas.openxmlformats.org/officeDocument/2006/relationships/chart" Target="../charts/chart17.xml"/></Relationships>
</file>

<file path=xl/drawings/_rels/drawing8.xml.rels><?xml version="1.0" encoding="UTF-8" standalone="yes"?><Relationships xmlns="http://schemas.openxmlformats.org/package/2006/relationships"><Relationship Id="rId1" Type="http://schemas.openxmlformats.org/officeDocument/2006/relationships/chart" Target="../charts/chart18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>
  <xdr:oneCellAnchor>
    <xdr:from>
      <xdr:col>13</xdr:col>
      <xdr:colOff>0</xdr:colOff>
      <xdr:row>10</xdr:row>
      <xdr:rowOff>0</xdr:rowOff>
    </xdr:from>
    <xdr:ext cx="5715000" cy="3533775"/>
    <xdr:graphicFrame>
      <xdr:nvGraphicFramePr>
        <xdr:cNvPr id="1" name="Chart 1" title="Diagramm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13</xdr:col>
      <xdr:colOff>0</xdr:colOff>
      <xdr:row>32</xdr:row>
      <xdr:rowOff>0</xdr:rowOff>
    </xdr:from>
    <xdr:ext cx="5715000" cy="3533775"/>
    <xdr:graphicFrame>
      <xdr:nvGraphicFramePr>
        <xdr:cNvPr id="2" name="Chart 2" title="Diagramm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>
  <xdr:oneCellAnchor>
    <xdr:from>
      <xdr:col>7</xdr:col>
      <xdr:colOff>933450</xdr:colOff>
      <xdr:row>1</xdr:row>
      <xdr:rowOff>9525</xdr:rowOff>
    </xdr:from>
    <xdr:ext cx="5715000" cy="3533775"/>
    <xdr:graphicFrame>
      <xdr:nvGraphicFramePr>
        <xdr:cNvPr id="3" name="Chart 3" title="Diagramm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7</xdr:col>
      <xdr:colOff>904875</xdr:colOff>
      <xdr:row>29</xdr:row>
      <xdr:rowOff>123825</xdr:rowOff>
    </xdr:from>
    <xdr:ext cx="5715000" cy="3533775"/>
    <xdr:graphicFrame>
      <xdr:nvGraphicFramePr>
        <xdr:cNvPr id="4" name="Chart 4" title="Diagramm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11</xdr:col>
      <xdr:colOff>38100</xdr:colOff>
      <xdr:row>66</xdr:row>
      <xdr:rowOff>171450</xdr:rowOff>
    </xdr:from>
    <xdr:ext cx="5715000" cy="3533775"/>
    <xdr:graphicFrame>
      <xdr:nvGraphicFramePr>
        <xdr:cNvPr id="5" name="Chart 5" title="Diagramm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>
  <xdr:oneCellAnchor>
    <xdr:from>
      <xdr:col>4</xdr:col>
      <xdr:colOff>114300</xdr:colOff>
      <xdr:row>18</xdr:row>
      <xdr:rowOff>0</xdr:rowOff>
    </xdr:from>
    <xdr:ext cx="5715000" cy="3533775"/>
    <xdr:graphicFrame>
      <xdr:nvGraphicFramePr>
        <xdr:cNvPr id="14" name="Chart 14" title="Diagramm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10</xdr:col>
      <xdr:colOff>180975</xdr:colOff>
      <xdr:row>1</xdr:row>
      <xdr:rowOff>28575</xdr:rowOff>
    </xdr:from>
    <xdr:ext cx="5715000" cy="3533775"/>
    <xdr:graphicFrame>
      <xdr:nvGraphicFramePr>
        <xdr:cNvPr id="16" name="Chart 16" title="Diagramm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10</xdr:col>
      <xdr:colOff>180975</xdr:colOff>
      <xdr:row>20</xdr:row>
      <xdr:rowOff>104775</xdr:rowOff>
    </xdr:from>
    <xdr:ext cx="5715000" cy="3533775"/>
    <xdr:graphicFrame>
      <xdr:nvGraphicFramePr>
        <xdr:cNvPr id="17" name="Chart 17" title="Diagramm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5</xdr:col>
      <xdr:colOff>152400</xdr:colOff>
      <xdr:row>95</xdr:row>
      <xdr:rowOff>133350</xdr:rowOff>
    </xdr:from>
    <xdr:ext cx="5429250" cy="5429250"/>
    <xdr:pic>
      <xdr:nvPicPr>
        <xdr:cNvPr id="0" name="image1.png" title="Bild"/>
        <xdr:cNvPicPr preferRelativeResize="0"/>
      </xdr:nvPicPr>
      <xdr:blipFill>
        <a:blip cstate="print" r:embed="rId4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>
  <xdr:oneCellAnchor>
    <xdr:from>
      <xdr:col>4</xdr:col>
      <xdr:colOff>904875</xdr:colOff>
      <xdr:row>4</xdr:row>
      <xdr:rowOff>95250</xdr:rowOff>
    </xdr:from>
    <xdr:ext cx="5715000" cy="3533775"/>
    <xdr:graphicFrame>
      <xdr:nvGraphicFramePr>
        <xdr:cNvPr id="6" name="Chart 6" title="Diagramm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5</xdr:col>
      <xdr:colOff>0</xdr:colOff>
      <xdr:row>31</xdr:row>
      <xdr:rowOff>85725</xdr:rowOff>
    </xdr:from>
    <xdr:ext cx="5715000" cy="3533775"/>
    <xdr:graphicFrame>
      <xdr:nvGraphicFramePr>
        <xdr:cNvPr id="7" name="Chart 7" title="Diagramm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4</xdr:col>
      <xdr:colOff>952500</xdr:colOff>
      <xdr:row>70</xdr:row>
      <xdr:rowOff>9525</xdr:rowOff>
    </xdr:from>
    <xdr:ext cx="5715000" cy="3533775"/>
    <xdr:graphicFrame>
      <xdr:nvGraphicFramePr>
        <xdr:cNvPr id="9" name="Chart 9" title="Diagramm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7</xdr:col>
      <xdr:colOff>200025</xdr:colOff>
      <xdr:row>89</xdr:row>
      <xdr:rowOff>171450</xdr:rowOff>
    </xdr:from>
    <xdr:ext cx="5715000" cy="3533775"/>
    <xdr:graphicFrame>
      <xdr:nvGraphicFramePr>
        <xdr:cNvPr id="11" name="Chart 11" title="Diagramm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4"/>
        </a:graphicData>
      </a:graphic>
    </xdr:graphicFrame>
    <xdr:clientData fLocksWithSheet="0"/>
  </xdr:oneCellAnchor>
</xdr:wsDr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>
  <xdr:oneCellAnchor>
    <xdr:from>
      <xdr:col>10</xdr:col>
      <xdr:colOff>238125</xdr:colOff>
      <xdr:row>0</xdr:row>
      <xdr:rowOff>161925</xdr:rowOff>
    </xdr:from>
    <xdr:ext cx="5715000" cy="3533775"/>
    <xdr:graphicFrame>
      <xdr:nvGraphicFramePr>
        <xdr:cNvPr id="8" name="Chart 8" title="Diagramm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10</xdr:col>
      <xdr:colOff>247650</xdr:colOff>
      <xdr:row>20</xdr:row>
      <xdr:rowOff>85725</xdr:rowOff>
    </xdr:from>
    <xdr:ext cx="5715000" cy="3533775"/>
    <xdr:graphicFrame>
      <xdr:nvGraphicFramePr>
        <xdr:cNvPr id="10" name="Chart 10" title="Diagramm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3</xdr:col>
      <xdr:colOff>809625</xdr:colOff>
      <xdr:row>26</xdr:row>
      <xdr:rowOff>9525</xdr:rowOff>
    </xdr:from>
    <xdr:ext cx="5715000" cy="3533775"/>
    <xdr:graphicFrame>
      <xdr:nvGraphicFramePr>
        <xdr:cNvPr id="12" name="Chart 12" title="Diagramm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10</xdr:col>
      <xdr:colOff>276225</xdr:colOff>
      <xdr:row>39</xdr:row>
      <xdr:rowOff>19050</xdr:rowOff>
    </xdr:from>
    <xdr:ext cx="5715000" cy="3533775"/>
    <xdr:graphicFrame>
      <xdr:nvGraphicFramePr>
        <xdr:cNvPr id="13" name="Chart 13" title="Diagramm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4"/>
        </a:graphicData>
      </a:graphic>
    </xdr:graphicFrame>
    <xdr:clientData fLocksWithSheet="0"/>
  </xdr:oneCellAnchor>
  <xdr:oneCellAnchor>
    <xdr:from>
      <xdr:col>10</xdr:col>
      <xdr:colOff>266700</xdr:colOff>
      <xdr:row>57</xdr:row>
      <xdr:rowOff>171450</xdr:rowOff>
    </xdr:from>
    <xdr:ext cx="5715000" cy="3533775"/>
    <xdr:graphicFrame>
      <xdr:nvGraphicFramePr>
        <xdr:cNvPr id="15" name="Chart 15" title="Diagramm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5"/>
        </a:graphicData>
      </a:graphic>
    </xdr:graphicFrame>
    <xdr:clientData fLocksWithSheet="0"/>
  </xdr:oneCellAnchor>
</xdr:wsDr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>
  <xdr:oneCellAnchor>
    <xdr:from>
      <xdr:col>5</xdr:col>
      <xdr:colOff>923925</xdr:colOff>
      <xdr:row>19</xdr:row>
      <xdr:rowOff>76200</xdr:rowOff>
    </xdr:from>
    <xdr:ext cx="7972425" cy="4924425"/>
    <xdr:graphicFrame>
      <xdr:nvGraphicFramePr>
        <xdr:cNvPr id="18" name="Chart 18" title="Diagramm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6.43"/>
    <col customWidth="1" min="2" max="2" width="3.57"/>
    <col customWidth="1" min="3" max="3" width="20.14"/>
    <col customWidth="1" min="4" max="4" width="16.57"/>
    <col customWidth="1" min="5" max="5" width="13.14"/>
    <col customWidth="1" min="6" max="6" width="20.57"/>
    <col customWidth="1" min="7" max="7" width="9.0"/>
    <col customWidth="1" min="8" max="8" width="13.71"/>
    <col customWidth="1" min="9" max="9" width="14.71"/>
    <col customWidth="1" min="10" max="10" width="53.43"/>
    <col customWidth="1" min="11" max="11" width="18.57"/>
    <col customWidth="1" min="12" max="12" width="19.57"/>
    <col customWidth="1" min="13" max="31" width="11.57"/>
  </cols>
  <sheetData>
    <row r="1" ht="12.7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ht="12.75" customHeight="1">
      <c r="A2" s="2"/>
      <c r="B2" s="2" t="s">
        <v>0</v>
      </c>
      <c r="C2" s="2" t="s">
        <v>1</v>
      </c>
      <c r="D2" s="3" t="s">
        <v>2</v>
      </c>
      <c r="E2" s="2" t="s">
        <v>3</v>
      </c>
      <c r="F2" s="2" t="s">
        <v>11</v>
      </c>
      <c r="G2" s="2" t="s">
        <v>13</v>
      </c>
      <c r="H2" s="2" t="s">
        <v>4</v>
      </c>
      <c r="I2" s="2" t="s">
        <v>14</v>
      </c>
      <c r="J2" s="2" t="s">
        <v>6</v>
      </c>
      <c r="K2" s="3" t="s">
        <v>10</v>
      </c>
      <c r="L2" s="3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</row>
    <row r="3" ht="12.75" customHeight="1">
      <c r="A3" s="1"/>
      <c r="B3" s="1">
        <v>1.0</v>
      </c>
      <c r="C3" s="4" t="s">
        <v>15</v>
      </c>
      <c r="D3" s="5" t="s">
        <v>16</v>
      </c>
      <c r="E3" s="1" t="s">
        <v>20</v>
      </c>
      <c r="F3" s="1" t="s">
        <v>21</v>
      </c>
      <c r="G3" s="1" t="s">
        <v>22</v>
      </c>
      <c r="H3" s="1">
        <v>1946.0</v>
      </c>
      <c r="I3" s="1" t="s">
        <v>24</v>
      </c>
      <c r="J3" s="4" t="s">
        <v>25</v>
      </c>
      <c r="K3" s="4" t="s">
        <v>27</v>
      </c>
      <c r="L3" s="4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</row>
    <row r="4" ht="12.75" customHeight="1">
      <c r="A4" s="1"/>
      <c r="B4" s="1">
        <v>2.0</v>
      </c>
      <c r="C4" s="4" t="s">
        <v>28</v>
      </c>
      <c r="D4" s="5" t="s">
        <v>29</v>
      </c>
      <c r="E4" s="1" t="s">
        <v>20</v>
      </c>
      <c r="F4" s="1" t="s">
        <v>30</v>
      </c>
      <c r="G4" s="1" t="s">
        <v>31</v>
      </c>
      <c r="H4" s="1">
        <v>1956.0</v>
      </c>
      <c r="I4" s="1" t="s">
        <v>24</v>
      </c>
      <c r="J4" s="4" t="s">
        <v>32</v>
      </c>
      <c r="K4" s="4" t="s">
        <v>27</v>
      </c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</row>
    <row r="5" ht="12.75" customHeight="1">
      <c r="A5" s="1"/>
      <c r="B5" s="1">
        <v>3.0</v>
      </c>
      <c r="C5" s="4" t="s">
        <v>33</v>
      </c>
      <c r="D5" s="5" t="s">
        <v>34</v>
      </c>
      <c r="E5" s="1" t="s">
        <v>20</v>
      </c>
      <c r="F5" s="1" t="s">
        <v>35</v>
      </c>
      <c r="G5" s="1" t="s">
        <v>22</v>
      </c>
      <c r="H5" s="1">
        <v>1951.0</v>
      </c>
      <c r="I5" s="1" t="s">
        <v>24</v>
      </c>
      <c r="J5" s="4" t="s">
        <v>36</v>
      </c>
      <c r="K5" s="4" t="s">
        <v>27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</row>
    <row r="6" ht="12.75" customHeight="1">
      <c r="A6" s="1"/>
      <c r="B6" s="1">
        <v>4.0</v>
      </c>
      <c r="C6" s="4" t="s">
        <v>37</v>
      </c>
      <c r="D6" s="5" t="s">
        <v>38</v>
      </c>
      <c r="E6" s="1" t="s">
        <v>20</v>
      </c>
      <c r="F6" s="1" t="s">
        <v>39</v>
      </c>
      <c r="G6" s="1" t="s">
        <v>40</v>
      </c>
      <c r="H6" s="4">
        <v>1953.0</v>
      </c>
      <c r="I6" s="1" t="s">
        <v>24</v>
      </c>
      <c r="J6" s="4" t="s">
        <v>43</v>
      </c>
      <c r="K6" s="4" t="s">
        <v>27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</row>
    <row r="7" ht="12.75" customHeight="1">
      <c r="A7" s="1"/>
      <c r="B7" s="1">
        <v>5.0</v>
      </c>
      <c r="C7" s="4" t="s">
        <v>44</v>
      </c>
      <c r="D7" s="4" t="s">
        <v>45</v>
      </c>
      <c r="E7" s="1" t="s">
        <v>20</v>
      </c>
      <c r="F7" s="1" t="s">
        <v>46</v>
      </c>
      <c r="G7" s="1" t="s">
        <v>22</v>
      </c>
      <c r="H7" s="1">
        <v>1976.0</v>
      </c>
      <c r="I7" s="1" t="s">
        <v>24</v>
      </c>
      <c r="J7" s="4" t="s">
        <v>47</v>
      </c>
      <c r="K7" s="4" t="s">
        <v>27</v>
      </c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</row>
    <row r="8" ht="12.75" customHeight="1">
      <c r="A8" s="1"/>
      <c r="B8" s="1">
        <v>6.0</v>
      </c>
      <c r="C8" s="4" t="s">
        <v>49</v>
      </c>
      <c r="D8" s="5" t="s">
        <v>50</v>
      </c>
      <c r="E8" s="1" t="s">
        <v>23</v>
      </c>
      <c r="F8" s="1" t="s">
        <v>51</v>
      </c>
      <c r="G8" s="1" t="s">
        <v>22</v>
      </c>
      <c r="H8" s="1">
        <v>1956.0</v>
      </c>
      <c r="I8" s="1" t="s">
        <v>24</v>
      </c>
      <c r="J8" s="4" t="s">
        <v>53</v>
      </c>
      <c r="K8" s="4" t="s">
        <v>27</v>
      </c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</row>
    <row r="9" ht="12.75" customHeight="1">
      <c r="A9" s="1"/>
      <c r="B9" s="1">
        <v>7.0</v>
      </c>
      <c r="C9" s="4" t="s">
        <v>54</v>
      </c>
      <c r="D9" s="5" t="s">
        <v>55</v>
      </c>
      <c r="E9" s="1" t="s">
        <v>20</v>
      </c>
      <c r="F9" s="1" t="s">
        <v>57</v>
      </c>
      <c r="G9" s="1" t="s">
        <v>40</v>
      </c>
      <c r="H9" s="4">
        <v>1949.0</v>
      </c>
      <c r="I9" s="1" t="s">
        <v>24</v>
      </c>
      <c r="J9" s="4" t="s">
        <v>58</v>
      </c>
      <c r="K9" s="4" t="s">
        <v>27</v>
      </c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</row>
    <row r="10" ht="12.75" customHeight="1">
      <c r="A10" s="1"/>
      <c r="B10" s="1">
        <v>8.0</v>
      </c>
      <c r="C10" s="4" t="s">
        <v>59</v>
      </c>
      <c r="D10" s="5" t="s">
        <v>60</v>
      </c>
      <c r="E10" s="1" t="s">
        <v>20</v>
      </c>
      <c r="F10" s="1" t="s">
        <v>61</v>
      </c>
      <c r="G10" s="1" t="s">
        <v>62</v>
      </c>
      <c r="H10" s="1">
        <v>1947.0</v>
      </c>
      <c r="I10" s="1" t="s">
        <v>24</v>
      </c>
      <c r="J10" s="4" t="s">
        <v>63</v>
      </c>
      <c r="K10" s="4" t="s">
        <v>64</v>
      </c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ht="12.75" customHeight="1">
      <c r="A11" s="1"/>
      <c r="B11" s="1">
        <v>9.0</v>
      </c>
      <c r="C11" s="4" t="s">
        <v>65</v>
      </c>
      <c r="D11" s="5" t="s">
        <v>66</v>
      </c>
      <c r="E11" s="1" t="s">
        <v>20</v>
      </c>
      <c r="F11" s="1" t="s">
        <v>67</v>
      </c>
      <c r="G11" s="1" t="s">
        <v>22</v>
      </c>
      <c r="H11" s="1">
        <v>1963.0</v>
      </c>
      <c r="I11" s="1" t="s">
        <v>24</v>
      </c>
      <c r="J11" s="4" t="s">
        <v>70</v>
      </c>
      <c r="K11" s="4" t="s">
        <v>27</v>
      </c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ht="12.75" customHeight="1">
      <c r="A12" s="1"/>
      <c r="B12" s="1">
        <v>10.0</v>
      </c>
      <c r="C12" s="4" t="s">
        <v>72</v>
      </c>
      <c r="D12" s="5" t="s">
        <v>73</v>
      </c>
      <c r="E12" s="1" t="s">
        <v>20</v>
      </c>
      <c r="F12" s="1" t="s">
        <v>61</v>
      </c>
      <c r="G12" s="1" t="s">
        <v>62</v>
      </c>
      <c r="H12" s="1">
        <v>1965.0</v>
      </c>
      <c r="I12" s="1" t="s">
        <v>24</v>
      </c>
      <c r="J12" s="4" t="s">
        <v>74</v>
      </c>
      <c r="K12" s="4" t="s">
        <v>27</v>
      </c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ht="12.75" customHeight="1">
      <c r="A13" s="1"/>
      <c r="B13" s="1">
        <v>11.0</v>
      </c>
      <c r="C13" s="4" t="s">
        <v>76</v>
      </c>
      <c r="D13" s="5" t="s">
        <v>77</v>
      </c>
      <c r="E13" s="1" t="s">
        <v>20</v>
      </c>
      <c r="F13" s="1" t="s">
        <v>21</v>
      </c>
      <c r="G13" s="1" t="s">
        <v>22</v>
      </c>
      <c r="H13" s="1">
        <v>1947.0</v>
      </c>
      <c r="I13" s="1" t="s">
        <v>24</v>
      </c>
      <c r="J13" s="4" t="s">
        <v>80</v>
      </c>
      <c r="K13" s="4" t="s">
        <v>81</v>
      </c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ht="12.75" customHeight="1">
      <c r="A14" s="1"/>
      <c r="B14" s="1">
        <v>12.0</v>
      </c>
      <c r="C14" s="4" t="s">
        <v>82</v>
      </c>
      <c r="D14" s="5" t="s">
        <v>55</v>
      </c>
      <c r="E14" s="1" t="s">
        <v>20</v>
      </c>
      <c r="F14" s="1" t="s">
        <v>30</v>
      </c>
      <c r="G14" s="1" t="s">
        <v>22</v>
      </c>
      <c r="H14" s="1">
        <v>1960.0</v>
      </c>
      <c r="I14" s="1" t="s">
        <v>24</v>
      </c>
      <c r="J14" s="4" t="s">
        <v>83</v>
      </c>
      <c r="K14" s="4" t="s">
        <v>27</v>
      </c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ht="12.75" customHeight="1">
      <c r="A15" s="1"/>
      <c r="B15" s="1">
        <v>13.0</v>
      </c>
      <c r="C15" s="4" t="s">
        <v>84</v>
      </c>
      <c r="D15" s="5" t="s">
        <v>85</v>
      </c>
      <c r="E15" s="1" t="s">
        <v>20</v>
      </c>
      <c r="F15" s="1" t="s">
        <v>21</v>
      </c>
      <c r="G15" s="1" t="s">
        <v>31</v>
      </c>
      <c r="H15" s="4">
        <v>1961.0</v>
      </c>
      <c r="I15" s="1" t="s">
        <v>24</v>
      </c>
      <c r="J15" s="4" t="s">
        <v>32</v>
      </c>
      <c r="K15" s="4" t="s">
        <v>27</v>
      </c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</row>
    <row r="16" ht="12.75" customHeight="1">
      <c r="A16" s="1"/>
      <c r="B16" s="1">
        <v>14.0</v>
      </c>
      <c r="C16" s="4" t="s">
        <v>86</v>
      </c>
      <c r="D16" s="5" t="s">
        <v>87</v>
      </c>
      <c r="E16" s="1" t="s">
        <v>20</v>
      </c>
      <c r="F16" s="1" t="s">
        <v>39</v>
      </c>
      <c r="G16" s="1" t="s">
        <v>88</v>
      </c>
      <c r="H16" s="1">
        <v>1964.0</v>
      </c>
      <c r="I16" s="1" t="s">
        <v>24</v>
      </c>
      <c r="J16" s="4" t="s">
        <v>89</v>
      </c>
      <c r="K16" s="4" t="s">
        <v>81</v>
      </c>
      <c r="L16" s="1"/>
      <c r="M16" s="1"/>
      <c r="N16" s="1"/>
      <c r="O16" s="4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</row>
    <row r="17" ht="12.75" customHeight="1">
      <c r="A17" s="1"/>
      <c r="B17" s="1">
        <v>15.0</v>
      </c>
      <c r="C17" s="4" t="s">
        <v>90</v>
      </c>
      <c r="D17" s="5" t="s">
        <v>85</v>
      </c>
      <c r="E17" s="1" t="s">
        <v>20</v>
      </c>
      <c r="F17" s="1" t="s">
        <v>91</v>
      </c>
      <c r="G17" s="1" t="s">
        <v>22</v>
      </c>
      <c r="H17" s="1">
        <v>1971.0</v>
      </c>
      <c r="I17" s="1" t="s">
        <v>24</v>
      </c>
      <c r="J17" s="4" t="s">
        <v>32</v>
      </c>
      <c r="K17" s="4" t="s">
        <v>27</v>
      </c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</row>
    <row r="18" ht="12.75" customHeight="1">
      <c r="A18" s="1"/>
      <c r="B18" s="1">
        <v>16.0</v>
      </c>
      <c r="C18" s="4" t="s">
        <v>92</v>
      </c>
      <c r="D18" s="5" t="s">
        <v>93</v>
      </c>
      <c r="E18" s="1" t="s">
        <v>20</v>
      </c>
      <c r="F18" s="1" t="s">
        <v>46</v>
      </c>
      <c r="G18" s="1" t="s">
        <v>22</v>
      </c>
      <c r="H18" s="1">
        <v>1961.0</v>
      </c>
      <c r="I18" s="1" t="s">
        <v>24</v>
      </c>
      <c r="J18" s="4" t="s">
        <v>95</v>
      </c>
      <c r="K18" s="4" t="s">
        <v>27</v>
      </c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</row>
    <row r="19" ht="12.75" customHeight="1">
      <c r="A19" s="1"/>
      <c r="B19" s="1">
        <v>17.0</v>
      </c>
      <c r="C19" s="4" t="s">
        <v>96</v>
      </c>
      <c r="D19" s="5" t="s">
        <v>97</v>
      </c>
      <c r="E19" s="4" t="s">
        <v>23</v>
      </c>
      <c r="F19" s="1" t="s">
        <v>91</v>
      </c>
      <c r="G19" s="1" t="s">
        <v>40</v>
      </c>
      <c r="H19" s="4">
        <v>1956.0</v>
      </c>
      <c r="I19" s="1" t="s">
        <v>24</v>
      </c>
      <c r="J19" s="4" t="s">
        <v>98</v>
      </c>
      <c r="K19" s="4" t="s">
        <v>27</v>
      </c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</row>
    <row r="20" ht="12.75" customHeight="1">
      <c r="A20" s="1"/>
      <c r="B20" s="1">
        <v>18.0</v>
      </c>
      <c r="C20" s="4" t="s">
        <v>101</v>
      </c>
      <c r="D20" s="5" t="s">
        <v>102</v>
      </c>
      <c r="E20" s="1" t="s">
        <v>20</v>
      </c>
      <c r="F20" s="1" t="s">
        <v>57</v>
      </c>
      <c r="G20" s="1" t="s">
        <v>104</v>
      </c>
      <c r="H20" s="4">
        <v>1940.0</v>
      </c>
      <c r="I20" s="1" t="s">
        <v>24</v>
      </c>
      <c r="J20" s="4" t="s">
        <v>105</v>
      </c>
      <c r="K20" s="4" t="s">
        <v>106</v>
      </c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</row>
    <row r="21" ht="12.75" customHeight="1">
      <c r="A21" s="1"/>
      <c r="B21" s="1">
        <v>19.0</v>
      </c>
      <c r="C21" s="4" t="s">
        <v>99</v>
      </c>
      <c r="D21" s="5" t="s">
        <v>100</v>
      </c>
      <c r="E21" s="1" t="s">
        <v>23</v>
      </c>
      <c r="F21" s="1" t="s">
        <v>46</v>
      </c>
      <c r="G21" s="1" t="s">
        <v>40</v>
      </c>
      <c r="H21" s="4">
        <v>1958.0</v>
      </c>
      <c r="I21" s="1" t="s">
        <v>24</v>
      </c>
      <c r="J21" s="4" t="s">
        <v>103</v>
      </c>
      <c r="K21" s="4" t="s">
        <v>108</v>
      </c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</row>
    <row r="22" ht="12.75" customHeight="1">
      <c r="A22" s="1"/>
      <c r="B22" s="1">
        <v>20.0</v>
      </c>
      <c r="C22" s="4" t="s">
        <v>110</v>
      </c>
      <c r="D22" s="5" t="s">
        <v>111</v>
      </c>
      <c r="E22" s="1" t="s">
        <v>23</v>
      </c>
      <c r="F22" s="1" t="s">
        <v>61</v>
      </c>
      <c r="G22" s="1" t="s">
        <v>62</v>
      </c>
      <c r="H22" s="1">
        <v>1962.0</v>
      </c>
      <c r="I22" s="1" t="s">
        <v>24</v>
      </c>
      <c r="J22" s="4" t="s">
        <v>112</v>
      </c>
      <c r="K22" s="4" t="s">
        <v>27</v>
      </c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</row>
    <row r="23" ht="12.75" customHeight="1">
      <c r="A23" s="1"/>
      <c r="B23" s="1">
        <v>21.0</v>
      </c>
      <c r="C23" s="4" t="s">
        <v>115</v>
      </c>
      <c r="D23" s="5" t="s">
        <v>116</v>
      </c>
      <c r="E23" s="1" t="s">
        <v>20</v>
      </c>
      <c r="F23" s="1" t="s">
        <v>61</v>
      </c>
      <c r="G23" s="1" t="s">
        <v>117</v>
      </c>
      <c r="H23" s="4">
        <v>1953.0</v>
      </c>
      <c r="I23" s="4" t="s">
        <v>119</v>
      </c>
      <c r="J23" s="4" t="s">
        <v>120</v>
      </c>
      <c r="K23" s="4" t="s">
        <v>106</v>
      </c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</row>
    <row r="24" ht="12.75" customHeight="1">
      <c r="A24" s="1"/>
      <c r="B24" s="1">
        <v>22.0</v>
      </c>
      <c r="C24" s="4" t="s">
        <v>113</v>
      </c>
      <c r="D24" s="5" t="s">
        <v>114</v>
      </c>
      <c r="E24" s="1" t="s">
        <v>20</v>
      </c>
      <c r="F24" s="1" t="s">
        <v>30</v>
      </c>
      <c r="G24" s="1" t="s">
        <v>40</v>
      </c>
      <c r="H24" s="4">
        <v>1961.0</v>
      </c>
      <c r="I24" s="1" t="s">
        <v>24</v>
      </c>
      <c r="J24" s="4" t="s">
        <v>118</v>
      </c>
      <c r="K24" s="4" t="s">
        <v>81</v>
      </c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</row>
    <row r="25" ht="12.75" customHeight="1">
      <c r="A25" s="1"/>
      <c r="B25" s="1">
        <v>23.0</v>
      </c>
      <c r="C25" s="4" t="s">
        <v>68</v>
      </c>
      <c r="D25" s="5" t="s">
        <v>69</v>
      </c>
      <c r="E25" s="1" t="s">
        <v>20</v>
      </c>
      <c r="F25" s="1" t="s">
        <v>78</v>
      </c>
      <c r="G25" s="1" t="s">
        <v>22</v>
      </c>
      <c r="H25" s="1">
        <v>1959.0</v>
      </c>
      <c r="I25" s="1" t="s">
        <v>24</v>
      </c>
      <c r="J25" s="4" t="s">
        <v>71</v>
      </c>
      <c r="K25" s="4" t="s">
        <v>27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</row>
    <row r="26" ht="12.75" customHeight="1">
      <c r="A26" s="1"/>
      <c r="B26" s="1">
        <v>24.0</v>
      </c>
      <c r="C26" s="4" t="s">
        <v>123</v>
      </c>
      <c r="D26" s="5" t="s">
        <v>124</v>
      </c>
      <c r="E26" s="1" t="s">
        <v>20</v>
      </c>
      <c r="F26" s="1" t="s">
        <v>30</v>
      </c>
      <c r="G26" s="1" t="s">
        <v>125</v>
      </c>
      <c r="H26" s="4">
        <v>1941.0</v>
      </c>
      <c r="I26" s="1" t="s">
        <v>24</v>
      </c>
      <c r="J26" s="4" t="s">
        <v>126</v>
      </c>
      <c r="K26" s="4" t="s">
        <v>27</v>
      </c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</row>
    <row r="27" ht="12.75" customHeight="1">
      <c r="A27" s="1"/>
      <c r="B27" s="1">
        <v>25.0</v>
      </c>
      <c r="C27" s="4" t="s">
        <v>127</v>
      </c>
      <c r="D27" s="5" t="s">
        <v>128</v>
      </c>
      <c r="E27" s="1" t="s">
        <v>20</v>
      </c>
      <c r="F27" s="1" t="s">
        <v>129</v>
      </c>
      <c r="G27" s="1" t="s">
        <v>22</v>
      </c>
      <c r="H27" s="1">
        <v>1953.0</v>
      </c>
      <c r="I27" s="1" t="s">
        <v>24</v>
      </c>
      <c r="J27" s="4" t="s">
        <v>130</v>
      </c>
      <c r="K27" s="4" t="s">
        <v>27</v>
      </c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</row>
    <row r="28" ht="12.75" customHeight="1">
      <c r="A28" s="1"/>
      <c r="B28" s="1">
        <v>26.0</v>
      </c>
      <c r="C28" s="4" t="s">
        <v>131</v>
      </c>
      <c r="D28" s="5" t="s">
        <v>132</v>
      </c>
      <c r="E28" s="1" t="s">
        <v>20</v>
      </c>
      <c r="F28" s="1" t="s">
        <v>21</v>
      </c>
      <c r="G28" s="1" t="s">
        <v>31</v>
      </c>
      <c r="H28" s="4">
        <v>1980.0</v>
      </c>
      <c r="I28" s="4" t="s">
        <v>119</v>
      </c>
      <c r="J28" s="4" t="s">
        <v>133</v>
      </c>
      <c r="K28" s="4" t="s">
        <v>27</v>
      </c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</row>
    <row r="29" ht="12.75" customHeight="1">
      <c r="A29" s="1"/>
      <c r="B29" s="1">
        <v>27.0</v>
      </c>
      <c r="C29" s="4" t="s">
        <v>134</v>
      </c>
      <c r="D29" s="5" t="s">
        <v>135</v>
      </c>
      <c r="E29" s="1" t="s">
        <v>20</v>
      </c>
      <c r="F29" s="1" t="s">
        <v>39</v>
      </c>
      <c r="G29" s="1" t="s">
        <v>22</v>
      </c>
      <c r="H29" s="1">
        <v>1955.0</v>
      </c>
      <c r="I29" s="1" t="s">
        <v>24</v>
      </c>
      <c r="J29" s="4" t="s">
        <v>138</v>
      </c>
      <c r="K29" s="4" t="s">
        <v>27</v>
      </c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</row>
    <row r="30" ht="12.75" customHeight="1">
      <c r="A30" s="1"/>
      <c r="B30" s="1">
        <v>28.0</v>
      </c>
      <c r="C30" s="4" t="s">
        <v>142</v>
      </c>
      <c r="D30" s="5" t="s">
        <v>143</v>
      </c>
      <c r="E30" s="1" t="s">
        <v>20</v>
      </c>
      <c r="F30" s="1" t="s">
        <v>46</v>
      </c>
      <c r="G30" s="1" t="s">
        <v>104</v>
      </c>
      <c r="H30" s="4">
        <v>1958.0</v>
      </c>
      <c r="I30" s="1" t="s">
        <v>24</v>
      </c>
      <c r="J30" s="4" t="s">
        <v>144</v>
      </c>
      <c r="K30" s="4" t="s">
        <v>106</v>
      </c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</row>
    <row r="31" ht="12.75" customHeight="1">
      <c r="A31" s="1"/>
      <c r="B31" s="1">
        <v>29.0</v>
      </c>
      <c r="C31" s="4" t="s">
        <v>148</v>
      </c>
      <c r="D31" s="5" t="s">
        <v>135</v>
      </c>
      <c r="E31" s="1" t="s">
        <v>20</v>
      </c>
      <c r="F31" s="1" t="s">
        <v>51</v>
      </c>
      <c r="G31" s="1" t="s">
        <v>22</v>
      </c>
      <c r="H31" s="1">
        <v>1949.0</v>
      </c>
      <c r="I31" s="1" t="s">
        <v>24</v>
      </c>
      <c r="J31" s="4" t="s">
        <v>150</v>
      </c>
      <c r="K31" s="4" t="s">
        <v>27</v>
      </c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</row>
    <row r="32" ht="12.75" customHeight="1">
      <c r="B32" s="1">
        <v>30.0</v>
      </c>
      <c r="C32" s="4" t="s">
        <v>151</v>
      </c>
      <c r="D32" s="5" t="s">
        <v>69</v>
      </c>
      <c r="E32" s="1" t="s">
        <v>20</v>
      </c>
      <c r="F32" s="1" t="s">
        <v>21</v>
      </c>
      <c r="G32" s="1" t="s">
        <v>22</v>
      </c>
      <c r="H32" s="1">
        <v>1965.0</v>
      </c>
      <c r="I32" s="1" t="s">
        <v>24</v>
      </c>
      <c r="J32" s="4" t="s">
        <v>154</v>
      </c>
      <c r="K32" s="4" t="s">
        <v>27</v>
      </c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</row>
    <row r="33" ht="12.75" customHeight="1">
      <c r="A33" s="1"/>
      <c r="B33" s="1">
        <v>31.0</v>
      </c>
      <c r="C33" s="4" t="s">
        <v>136</v>
      </c>
      <c r="D33" s="5" t="s">
        <v>137</v>
      </c>
      <c r="E33" s="1" t="s">
        <v>20</v>
      </c>
      <c r="F33" s="1" t="s">
        <v>46</v>
      </c>
      <c r="G33" s="1" t="s">
        <v>22</v>
      </c>
      <c r="H33" s="1">
        <v>1977.0</v>
      </c>
      <c r="I33" s="1" t="s">
        <v>24</v>
      </c>
      <c r="J33" s="4" t="s">
        <v>139</v>
      </c>
      <c r="K33" s="4" t="s">
        <v>27</v>
      </c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</row>
    <row r="34" ht="12.75" customHeight="1">
      <c r="A34" s="1"/>
      <c r="B34" s="1">
        <v>32.0</v>
      </c>
      <c r="C34" s="4" t="s">
        <v>156</v>
      </c>
      <c r="D34" s="4" t="s">
        <v>157</v>
      </c>
      <c r="E34" s="1" t="s">
        <v>20</v>
      </c>
      <c r="F34" s="1" t="s">
        <v>30</v>
      </c>
      <c r="G34" s="1" t="s">
        <v>22</v>
      </c>
      <c r="H34" s="1">
        <v>1946.0</v>
      </c>
      <c r="I34" s="1" t="s">
        <v>24</v>
      </c>
      <c r="J34" s="4" t="s">
        <v>158</v>
      </c>
      <c r="K34" s="4" t="s">
        <v>27</v>
      </c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</row>
    <row r="35" ht="12.75" customHeight="1">
      <c r="A35" s="1"/>
      <c r="B35" s="1">
        <v>33.0</v>
      </c>
      <c r="C35" s="4" t="s">
        <v>159</v>
      </c>
      <c r="D35" s="5" t="s">
        <v>160</v>
      </c>
      <c r="E35" s="1" t="s">
        <v>20</v>
      </c>
      <c r="F35" s="1" t="s">
        <v>91</v>
      </c>
      <c r="G35" s="1" t="s">
        <v>22</v>
      </c>
      <c r="H35" s="1">
        <v>1971.0</v>
      </c>
      <c r="I35" s="1" t="s">
        <v>24</v>
      </c>
      <c r="J35" s="4" t="s">
        <v>161</v>
      </c>
      <c r="K35" s="4" t="s">
        <v>27</v>
      </c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</row>
    <row r="36" ht="12.75" customHeight="1">
      <c r="A36" s="1"/>
      <c r="B36" s="1">
        <v>34.0</v>
      </c>
      <c r="C36" s="4" t="s">
        <v>163</v>
      </c>
      <c r="D36" s="5" t="s">
        <v>165</v>
      </c>
      <c r="E36" s="1" t="s">
        <v>23</v>
      </c>
      <c r="F36" s="1" t="s">
        <v>61</v>
      </c>
      <c r="G36" s="1" t="s">
        <v>62</v>
      </c>
      <c r="H36" s="1">
        <v>1963.0</v>
      </c>
      <c r="I36" s="1" t="s">
        <v>24</v>
      </c>
      <c r="J36" s="4" t="s">
        <v>161</v>
      </c>
      <c r="K36" s="4" t="s">
        <v>27</v>
      </c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</row>
    <row r="37" ht="12.75" customHeight="1">
      <c r="A37" s="1"/>
      <c r="B37" s="1">
        <v>35.0</v>
      </c>
      <c r="C37" s="4" t="s">
        <v>167</v>
      </c>
      <c r="D37" s="5" t="s">
        <v>73</v>
      </c>
      <c r="E37" s="1" t="s">
        <v>20</v>
      </c>
      <c r="F37" s="1" t="s">
        <v>21</v>
      </c>
      <c r="G37" s="1" t="s">
        <v>22</v>
      </c>
      <c r="H37" s="1">
        <v>1963.0</v>
      </c>
      <c r="I37" s="1" t="s">
        <v>24</v>
      </c>
      <c r="J37" s="4" t="s">
        <v>169</v>
      </c>
      <c r="K37" s="4" t="s">
        <v>27</v>
      </c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</row>
    <row r="38" ht="12.75" customHeight="1">
      <c r="A38" s="1"/>
      <c r="B38" s="1">
        <v>36.0</v>
      </c>
      <c r="C38" s="4" t="s">
        <v>170</v>
      </c>
      <c r="D38" s="5" t="s">
        <v>171</v>
      </c>
      <c r="E38" s="1" t="s">
        <v>23</v>
      </c>
      <c r="F38" s="1" t="s">
        <v>91</v>
      </c>
      <c r="G38" s="1" t="s">
        <v>22</v>
      </c>
      <c r="H38" s="1">
        <v>1947.0</v>
      </c>
      <c r="I38" s="1" t="s">
        <v>24</v>
      </c>
      <c r="J38" s="4" t="s">
        <v>173</v>
      </c>
      <c r="K38" s="4" t="s">
        <v>27</v>
      </c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</row>
    <row r="39" ht="12.75" customHeight="1">
      <c r="A39" s="1"/>
      <c r="B39" s="1">
        <v>37.0</v>
      </c>
      <c r="C39" s="4" t="s">
        <v>174</v>
      </c>
      <c r="D39" s="5" t="s">
        <v>175</v>
      </c>
      <c r="E39" s="1" t="s">
        <v>20</v>
      </c>
      <c r="F39" s="1" t="s">
        <v>21</v>
      </c>
      <c r="G39" s="1" t="s">
        <v>22</v>
      </c>
      <c r="H39" s="1">
        <v>1979.0</v>
      </c>
      <c r="I39" s="1" t="s">
        <v>24</v>
      </c>
      <c r="J39" s="4" t="s">
        <v>158</v>
      </c>
      <c r="K39" s="4" t="s">
        <v>27</v>
      </c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</row>
    <row r="40" ht="12.75" customHeight="1">
      <c r="A40" s="1"/>
      <c r="B40" s="1">
        <v>38.0</v>
      </c>
      <c r="C40" s="4" t="s">
        <v>176</v>
      </c>
      <c r="D40" s="5" t="s">
        <v>177</v>
      </c>
      <c r="E40" s="1" t="s">
        <v>20</v>
      </c>
      <c r="F40" s="1" t="s">
        <v>178</v>
      </c>
      <c r="G40" s="1" t="s">
        <v>22</v>
      </c>
      <c r="H40" s="1">
        <v>1979.0</v>
      </c>
      <c r="I40" s="1" t="s">
        <v>24</v>
      </c>
      <c r="J40" s="4" t="s">
        <v>179</v>
      </c>
      <c r="K40" s="4" t="s">
        <v>27</v>
      </c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</row>
    <row r="41" ht="12.75" customHeight="1">
      <c r="A41" s="1"/>
      <c r="B41" s="1">
        <v>39.0</v>
      </c>
      <c r="C41" s="4" t="s">
        <v>180</v>
      </c>
      <c r="D41" s="4" t="s">
        <v>182</v>
      </c>
      <c r="E41" s="1" t="s">
        <v>20</v>
      </c>
      <c r="F41" s="1" t="s">
        <v>46</v>
      </c>
      <c r="G41" s="1" t="s">
        <v>22</v>
      </c>
      <c r="H41" s="1">
        <v>1973.0</v>
      </c>
      <c r="I41" s="1" t="s">
        <v>24</v>
      </c>
      <c r="J41" s="4" t="s">
        <v>161</v>
      </c>
      <c r="K41" s="4" t="s">
        <v>27</v>
      </c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</row>
    <row r="42" ht="12.75" customHeight="1">
      <c r="A42" s="1"/>
      <c r="B42" s="1">
        <v>40.0</v>
      </c>
      <c r="C42" s="4" t="s">
        <v>18</v>
      </c>
      <c r="D42" s="5" t="s">
        <v>19</v>
      </c>
      <c r="E42" s="1" t="s">
        <v>23</v>
      </c>
      <c r="F42" s="1" t="s">
        <v>21</v>
      </c>
      <c r="G42" s="1" t="s">
        <v>22</v>
      </c>
      <c r="H42" s="1">
        <v>1958.0</v>
      </c>
      <c r="I42" s="1" t="s">
        <v>24</v>
      </c>
      <c r="J42" s="4" t="s">
        <v>26</v>
      </c>
      <c r="K42" s="4" t="s">
        <v>27</v>
      </c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</row>
    <row r="43" ht="12.75" customHeight="1">
      <c r="A43" s="1"/>
      <c r="B43" s="1">
        <v>41.0</v>
      </c>
      <c r="C43" s="4" t="s">
        <v>183</v>
      </c>
      <c r="D43" s="5" t="s">
        <v>184</v>
      </c>
      <c r="E43" s="1" t="s">
        <v>20</v>
      </c>
      <c r="F43" s="1" t="s">
        <v>61</v>
      </c>
      <c r="G43" s="1" t="s">
        <v>104</v>
      </c>
      <c r="H43" s="4">
        <v>1940.0</v>
      </c>
      <c r="I43" s="1" t="s">
        <v>24</v>
      </c>
      <c r="J43" s="4" t="s">
        <v>187</v>
      </c>
      <c r="K43" s="4" t="s">
        <v>27</v>
      </c>
      <c r="L43" s="1"/>
      <c r="M43" s="4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</row>
    <row r="44" ht="12.75" customHeight="1">
      <c r="A44" s="1"/>
      <c r="B44" s="1">
        <v>42.0</v>
      </c>
      <c r="C44" s="4" t="s">
        <v>189</v>
      </c>
      <c r="D44" s="5" t="s">
        <v>190</v>
      </c>
      <c r="E44" s="1" t="s">
        <v>23</v>
      </c>
      <c r="F44" s="1" t="s">
        <v>191</v>
      </c>
      <c r="G44" s="1" t="s">
        <v>40</v>
      </c>
      <c r="H44" s="4">
        <v>1958.0</v>
      </c>
      <c r="I44" s="1" t="s">
        <v>24</v>
      </c>
      <c r="J44" s="4" t="s">
        <v>192</v>
      </c>
      <c r="K44" s="4" t="s">
        <v>27</v>
      </c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</row>
    <row r="45" ht="12.75" customHeight="1">
      <c r="A45" s="1"/>
      <c r="B45" s="1">
        <v>43.0</v>
      </c>
      <c r="C45" s="4" t="s">
        <v>193</v>
      </c>
      <c r="D45" s="5" t="s">
        <v>194</v>
      </c>
      <c r="E45" s="1" t="s">
        <v>23</v>
      </c>
      <c r="F45" s="1" t="s">
        <v>21</v>
      </c>
      <c r="G45" s="1" t="s">
        <v>22</v>
      </c>
      <c r="H45" s="1">
        <v>1964.0</v>
      </c>
      <c r="I45" s="1" t="s">
        <v>24</v>
      </c>
      <c r="J45" s="4" t="s">
        <v>197</v>
      </c>
      <c r="K45" s="4" t="s">
        <v>27</v>
      </c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</row>
    <row r="46" ht="12.75" customHeight="1">
      <c r="A46" s="1"/>
      <c r="B46" s="1">
        <v>44.0</v>
      </c>
      <c r="C46" s="4" t="s">
        <v>200</v>
      </c>
      <c r="D46" s="5" t="s">
        <v>201</v>
      </c>
      <c r="E46" s="1" t="s">
        <v>20</v>
      </c>
      <c r="F46" s="1" t="s">
        <v>21</v>
      </c>
      <c r="G46" s="1" t="s">
        <v>22</v>
      </c>
      <c r="H46" s="1">
        <v>1963.0</v>
      </c>
      <c r="I46" s="1" t="s">
        <v>24</v>
      </c>
      <c r="J46" s="4" t="s">
        <v>161</v>
      </c>
      <c r="K46" s="4" t="s">
        <v>27</v>
      </c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</row>
    <row r="47" ht="12.75" customHeight="1">
      <c r="A47" s="1"/>
      <c r="B47" s="1">
        <v>45.0</v>
      </c>
      <c r="C47" s="4" t="s">
        <v>202</v>
      </c>
      <c r="D47" s="5" t="s">
        <v>203</v>
      </c>
      <c r="E47" s="1" t="s">
        <v>20</v>
      </c>
      <c r="F47" s="1" t="s">
        <v>61</v>
      </c>
      <c r="G47" s="1" t="s">
        <v>62</v>
      </c>
      <c r="H47" s="1">
        <v>1972.0</v>
      </c>
      <c r="I47" s="1" t="s">
        <v>24</v>
      </c>
      <c r="J47" s="4" t="s">
        <v>207</v>
      </c>
      <c r="K47" s="4" t="s">
        <v>27</v>
      </c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</row>
    <row r="48" ht="12.75" customHeight="1">
      <c r="A48" s="1"/>
      <c r="B48" s="1">
        <v>46.0</v>
      </c>
      <c r="C48" s="4" t="s">
        <v>208</v>
      </c>
      <c r="D48" s="5" t="s">
        <v>209</v>
      </c>
      <c r="E48" s="1" t="s">
        <v>20</v>
      </c>
      <c r="F48" s="1" t="s">
        <v>46</v>
      </c>
      <c r="G48" s="1" t="s">
        <v>22</v>
      </c>
      <c r="H48" s="1">
        <v>1957.0</v>
      </c>
      <c r="I48" s="1" t="s">
        <v>24</v>
      </c>
      <c r="J48" s="4" t="s">
        <v>161</v>
      </c>
      <c r="K48" s="4" t="s">
        <v>27</v>
      </c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</row>
    <row r="49" ht="12.75" customHeight="1">
      <c r="A49" s="1"/>
      <c r="B49" s="1">
        <v>47.0</v>
      </c>
      <c r="C49" s="4" t="s">
        <v>212</v>
      </c>
      <c r="D49" s="5" t="s">
        <v>213</v>
      </c>
      <c r="E49" s="1" t="s">
        <v>20</v>
      </c>
      <c r="F49" s="1" t="s">
        <v>78</v>
      </c>
      <c r="G49" s="1" t="s">
        <v>22</v>
      </c>
      <c r="H49" s="1">
        <v>1963.0</v>
      </c>
      <c r="I49" s="1" t="s">
        <v>24</v>
      </c>
      <c r="J49" s="4" t="s">
        <v>138</v>
      </c>
      <c r="K49" s="4" t="s">
        <v>27</v>
      </c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</row>
    <row r="50" ht="12.75" customHeight="1">
      <c r="A50" s="1"/>
      <c r="B50" s="1">
        <v>48.0</v>
      </c>
      <c r="C50" s="4" t="s">
        <v>217</v>
      </c>
      <c r="D50" s="5" t="s">
        <v>184</v>
      </c>
      <c r="E50" s="1" t="s">
        <v>20</v>
      </c>
      <c r="F50" s="1" t="s">
        <v>57</v>
      </c>
      <c r="G50" s="1" t="s">
        <v>22</v>
      </c>
      <c r="H50" s="1">
        <v>1952.0</v>
      </c>
      <c r="I50" s="1" t="s">
        <v>24</v>
      </c>
      <c r="J50" s="4" t="s">
        <v>32</v>
      </c>
      <c r="K50" s="4" t="s">
        <v>27</v>
      </c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</row>
    <row r="51" ht="12.75" customHeight="1">
      <c r="A51" s="4" t="s">
        <v>42</v>
      </c>
      <c r="B51" s="1">
        <v>49.0</v>
      </c>
      <c r="C51" s="4" t="s">
        <v>221</v>
      </c>
      <c r="D51" s="5" t="s">
        <v>222</v>
      </c>
      <c r="E51" s="1" t="s">
        <v>20</v>
      </c>
      <c r="F51" s="1" t="s">
        <v>91</v>
      </c>
      <c r="G51" s="1" t="s">
        <v>22</v>
      </c>
      <c r="H51" s="4">
        <v>1965.0</v>
      </c>
      <c r="I51" s="4" t="s">
        <v>119</v>
      </c>
      <c r="J51" s="4" t="s">
        <v>161</v>
      </c>
      <c r="K51" s="4" t="s">
        <v>27</v>
      </c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</row>
    <row r="52" ht="12.75" customHeight="1">
      <c r="A52" s="1"/>
      <c r="B52" s="1">
        <v>50.0</v>
      </c>
      <c r="C52" s="4" t="s">
        <v>223</v>
      </c>
      <c r="D52" s="5" t="s">
        <v>224</v>
      </c>
      <c r="E52" s="1" t="s">
        <v>23</v>
      </c>
      <c r="F52" s="1" t="s">
        <v>129</v>
      </c>
      <c r="G52" s="1" t="s">
        <v>31</v>
      </c>
      <c r="H52" s="4">
        <v>1964.0</v>
      </c>
      <c r="I52" s="1" t="s">
        <v>168</v>
      </c>
      <c r="J52" s="4" t="s">
        <v>225</v>
      </c>
      <c r="K52" s="4" t="s">
        <v>27</v>
      </c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</row>
    <row r="53" ht="12.75" customHeight="1">
      <c r="A53" s="1"/>
      <c r="B53" s="1">
        <v>51.0</v>
      </c>
      <c r="C53" s="4" t="s">
        <v>227</v>
      </c>
      <c r="D53" s="5" t="s">
        <v>228</v>
      </c>
      <c r="E53" s="1" t="s">
        <v>20</v>
      </c>
      <c r="F53" s="1" t="s">
        <v>61</v>
      </c>
      <c r="G53" s="1" t="s">
        <v>229</v>
      </c>
      <c r="H53" s="4">
        <v>1941.0</v>
      </c>
      <c r="I53" s="1" t="s">
        <v>122</v>
      </c>
      <c r="J53" s="4" t="s">
        <v>230</v>
      </c>
      <c r="K53" s="4" t="s">
        <v>27</v>
      </c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</row>
    <row r="54" ht="12.75" customHeight="1">
      <c r="A54" s="1"/>
      <c r="B54" s="1">
        <v>52.0</v>
      </c>
      <c r="C54" s="4" t="s">
        <v>231</v>
      </c>
      <c r="D54" s="5" t="s">
        <v>55</v>
      </c>
      <c r="E54" s="1" t="s">
        <v>20</v>
      </c>
      <c r="F54" s="1" t="s">
        <v>51</v>
      </c>
      <c r="G54" s="1" t="s">
        <v>31</v>
      </c>
      <c r="H54" s="4">
        <v>1958.0</v>
      </c>
      <c r="I54" s="4" t="s">
        <v>24</v>
      </c>
      <c r="J54" s="4" t="s">
        <v>83</v>
      </c>
      <c r="K54" s="4" t="s">
        <v>27</v>
      </c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</row>
    <row r="55" ht="12.75" customHeight="1">
      <c r="A55" s="1"/>
      <c r="B55" s="1">
        <v>53.0</v>
      </c>
      <c r="C55" s="4" t="s">
        <v>232</v>
      </c>
      <c r="D55" s="4" t="s">
        <v>233</v>
      </c>
      <c r="E55" s="1" t="s">
        <v>20</v>
      </c>
      <c r="F55" s="1" t="s">
        <v>235</v>
      </c>
      <c r="G55" s="4" t="s">
        <v>236</v>
      </c>
      <c r="H55" s="1">
        <v>1956.0</v>
      </c>
      <c r="I55" s="1" t="s">
        <v>122</v>
      </c>
      <c r="J55" s="4" t="s">
        <v>237</v>
      </c>
      <c r="K55" s="4" t="s">
        <v>27</v>
      </c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</row>
    <row r="56" ht="12.75" customHeight="1">
      <c r="A56" s="1"/>
      <c r="B56" s="1">
        <v>54.0</v>
      </c>
      <c r="C56" s="4" t="s">
        <v>218</v>
      </c>
      <c r="D56" s="5" t="s">
        <v>219</v>
      </c>
      <c r="E56" s="1" t="s">
        <v>23</v>
      </c>
      <c r="F56" s="1" t="s">
        <v>78</v>
      </c>
      <c r="G56" s="1" t="s">
        <v>117</v>
      </c>
      <c r="H56" s="4">
        <v>1956.0</v>
      </c>
      <c r="I56" s="1" t="s">
        <v>122</v>
      </c>
      <c r="J56" s="4" t="s">
        <v>220</v>
      </c>
      <c r="K56" s="4" t="s">
        <v>27</v>
      </c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</row>
    <row r="57" ht="12.75" customHeight="1">
      <c r="A57" s="1"/>
      <c r="B57" s="1">
        <v>55.0</v>
      </c>
      <c r="C57" s="4" t="s">
        <v>244</v>
      </c>
      <c r="D57" s="5" t="s">
        <v>245</v>
      </c>
      <c r="E57" s="1" t="s">
        <v>20</v>
      </c>
      <c r="F57" s="1" t="s">
        <v>61</v>
      </c>
      <c r="G57" s="1" t="s">
        <v>31</v>
      </c>
      <c r="H57" s="4">
        <v>1975.0</v>
      </c>
      <c r="I57" s="4" t="s">
        <v>24</v>
      </c>
      <c r="J57" s="4" t="s">
        <v>158</v>
      </c>
      <c r="K57" s="4" t="s">
        <v>108</v>
      </c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</row>
    <row r="58" ht="12.75" customHeight="1">
      <c r="A58" s="1"/>
      <c r="B58" s="1">
        <v>56.0</v>
      </c>
      <c r="C58" s="4" t="s">
        <v>241</v>
      </c>
      <c r="D58" s="5" t="s">
        <v>242</v>
      </c>
      <c r="E58" s="1" t="s">
        <v>20</v>
      </c>
      <c r="F58" s="1" t="s">
        <v>246</v>
      </c>
      <c r="G58" s="1" t="s">
        <v>31</v>
      </c>
      <c r="H58" s="4">
        <v>1953.0</v>
      </c>
      <c r="I58" s="4" t="s">
        <v>24</v>
      </c>
      <c r="J58" s="4" t="s">
        <v>133</v>
      </c>
      <c r="K58" s="4" t="s">
        <v>27</v>
      </c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</row>
    <row r="59" ht="12.75" customHeight="1">
      <c r="A59" s="1"/>
      <c r="B59" s="1">
        <v>57.0</v>
      </c>
      <c r="C59" s="4" t="s">
        <v>247</v>
      </c>
      <c r="D59" s="5" t="s">
        <v>248</v>
      </c>
      <c r="E59" s="1" t="s">
        <v>20</v>
      </c>
      <c r="F59" s="1" t="s">
        <v>51</v>
      </c>
      <c r="G59" s="1" t="s">
        <v>40</v>
      </c>
      <c r="H59" s="4">
        <v>1966.0</v>
      </c>
      <c r="I59" s="1" t="s">
        <v>122</v>
      </c>
      <c r="J59" s="4" t="s">
        <v>249</v>
      </c>
      <c r="K59" s="4" t="s">
        <v>81</v>
      </c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</row>
    <row r="60" ht="12.75" customHeight="1">
      <c r="A60" s="1"/>
      <c r="B60" s="1">
        <v>58.0</v>
      </c>
      <c r="C60" s="4" t="s">
        <v>251</v>
      </c>
      <c r="D60" s="5" t="s">
        <v>252</v>
      </c>
      <c r="E60" s="1" t="s">
        <v>23</v>
      </c>
      <c r="F60" s="1" t="s">
        <v>46</v>
      </c>
      <c r="G60" s="1" t="s">
        <v>31</v>
      </c>
      <c r="H60" s="4">
        <v>1954.0</v>
      </c>
      <c r="I60" s="4" t="s">
        <v>24</v>
      </c>
      <c r="J60" s="4" t="s">
        <v>253</v>
      </c>
      <c r="K60" s="4" t="s">
        <v>27</v>
      </c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</row>
    <row r="61" ht="12.75" customHeight="1">
      <c r="A61" s="1"/>
      <c r="B61" s="1">
        <v>59.0</v>
      </c>
      <c r="C61" s="4" t="s">
        <v>254</v>
      </c>
      <c r="D61" s="5" t="s">
        <v>177</v>
      </c>
      <c r="E61" s="1" t="s">
        <v>20</v>
      </c>
      <c r="F61" s="1" t="s">
        <v>21</v>
      </c>
      <c r="G61" s="1" t="s">
        <v>40</v>
      </c>
      <c r="H61" s="4">
        <v>1969.0</v>
      </c>
      <c r="I61" s="1" t="s">
        <v>122</v>
      </c>
      <c r="J61" s="4" t="s">
        <v>255</v>
      </c>
      <c r="K61" s="4" t="s">
        <v>27</v>
      </c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</row>
    <row r="62" ht="12.75" customHeight="1">
      <c r="A62" s="1"/>
      <c r="B62" s="1">
        <v>60.0</v>
      </c>
      <c r="C62" s="4" t="s">
        <v>195</v>
      </c>
      <c r="D62" s="5" t="s">
        <v>196</v>
      </c>
      <c r="E62" s="1" t="s">
        <v>23</v>
      </c>
      <c r="F62" s="1" t="s">
        <v>61</v>
      </c>
      <c r="G62" s="1" t="s">
        <v>125</v>
      </c>
      <c r="H62" s="1">
        <v>1978.0</v>
      </c>
      <c r="I62" s="1" t="s">
        <v>122</v>
      </c>
      <c r="J62" s="4" t="s">
        <v>198</v>
      </c>
      <c r="K62" s="4" t="s">
        <v>27</v>
      </c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</row>
    <row r="63" ht="12.75" customHeight="1">
      <c r="A63" s="1"/>
      <c r="B63" s="1">
        <v>61.0</v>
      </c>
      <c r="C63" s="4" t="s">
        <v>256</v>
      </c>
      <c r="D63" s="5" t="s">
        <v>257</v>
      </c>
      <c r="E63" s="1" t="s">
        <v>23</v>
      </c>
      <c r="F63" s="1" t="s">
        <v>39</v>
      </c>
      <c r="G63" s="1" t="s">
        <v>31</v>
      </c>
      <c r="H63" s="4">
        <v>1963.0</v>
      </c>
      <c r="I63" s="1" t="s">
        <v>122</v>
      </c>
      <c r="J63" s="4" t="s">
        <v>258</v>
      </c>
      <c r="K63" s="4" t="s">
        <v>27</v>
      </c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</row>
    <row r="64" ht="12.75" customHeight="1">
      <c r="A64" s="1"/>
      <c r="B64" s="1">
        <v>62.0</v>
      </c>
      <c r="C64" s="4" t="s">
        <v>214</v>
      </c>
      <c r="D64" s="5" t="s">
        <v>215</v>
      </c>
      <c r="E64" s="1" t="s">
        <v>23</v>
      </c>
      <c r="F64" s="1" t="s">
        <v>21</v>
      </c>
      <c r="G64" s="1" t="s">
        <v>31</v>
      </c>
      <c r="H64" s="4">
        <v>1966.0</v>
      </c>
      <c r="I64" s="1" t="s">
        <v>122</v>
      </c>
      <c r="J64" s="4" t="s">
        <v>216</v>
      </c>
      <c r="K64" s="4" t="s">
        <v>27</v>
      </c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</row>
    <row r="65" ht="12.75" customHeight="1">
      <c r="A65" s="1"/>
      <c r="B65" s="1">
        <v>63.0</v>
      </c>
      <c r="C65" s="4" t="s">
        <v>259</v>
      </c>
      <c r="D65" s="5" t="s">
        <v>260</v>
      </c>
      <c r="E65" s="1" t="s">
        <v>23</v>
      </c>
      <c r="F65" s="1" t="s">
        <v>57</v>
      </c>
      <c r="G65" s="1" t="s">
        <v>31</v>
      </c>
      <c r="H65" s="4">
        <v>1955.0</v>
      </c>
      <c r="I65" s="4" t="s">
        <v>24</v>
      </c>
      <c r="J65" s="4" t="s">
        <v>32</v>
      </c>
      <c r="K65" s="4" t="s">
        <v>27</v>
      </c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</row>
    <row r="66" ht="12.75" customHeight="1">
      <c r="A66" s="1"/>
      <c r="B66" s="1">
        <v>64.0</v>
      </c>
      <c r="C66" s="4" t="s">
        <v>261</v>
      </c>
      <c r="D66" s="5" t="s">
        <v>262</v>
      </c>
      <c r="E66" s="1" t="s">
        <v>23</v>
      </c>
      <c r="F66" s="1" t="s">
        <v>67</v>
      </c>
      <c r="G66" s="1" t="s">
        <v>40</v>
      </c>
      <c r="H66" s="1">
        <v>1981.0</v>
      </c>
      <c r="I66" s="1" t="s">
        <v>122</v>
      </c>
      <c r="J66" s="4" t="s">
        <v>197</v>
      </c>
      <c r="K66" s="4" t="s">
        <v>108</v>
      </c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</row>
    <row r="67" ht="12.75" customHeight="1">
      <c r="A67" s="1"/>
      <c r="B67" s="1">
        <v>65.0</v>
      </c>
      <c r="C67" s="4" t="s">
        <v>263</v>
      </c>
      <c r="D67" s="5" t="s">
        <v>264</v>
      </c>
      <c r="E67" s="1" t="s">
        <v>23</v>
      </c>
      <c r="F67" s="1" t="s">
        <v>78</v>
      </c>
      <c r="G67" s="1" t="s">
        <v>31</v>
      </c>
      <c r="H67" s="4">
        <v>1956.0</v>
      </c>
      <c r="I67" s="4" t="s">
        <v>24</v>
      </c>
      <c r="J67" s="4" t="s">
        <v>265</v>
      </c>
      <c r="K67" s="4" t="s">
        <v>27</v>
      </c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</row>
    <row r="68" ht="12.75" customHeight="1">
      <c r="A68" s="1"/>
      <c r="B68" s="1">
        <v>66.0</v>
      </c>
      <c r="C68" s="4" t="s">
        <v>266</v>
      </c>
      <c r="D68" s="5" t="s">
        <v>267</v>
      </c>
      <c r="E68" s="1" t="s">
        <v>20</v>
      </c>
      <c r="F68" s="1" t="s">
        <v>21</v>
      </c>
      <c r="G68" s="1" t="s">
        <v>31</v>
      </c>
      <c r="H68" s="4">
        <v>1957.0</v>
      </c>
      <c r="I68" s="1" t="s">
        <v>122</v>
      </c>
      <c r="J68" s="4" t="s">
        <v>268</v>
      </c>
      <c r="K68" s="4" t="s">
        <v>27</v>
      </c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</row>
    <row r="69" ht="12.75" customHeight="1">
      <c r="A69" s="1"/>
      <c r="B69" s="1">
        <v>67.0</v>
      </c>
      <c r="C69" s="4" t="s">
        <v>172</v>
      </c>
      <c r="D69" s="5" t="s">
        <v>143</v>
      </c>
      <c r="E69" s="1" t="s">
        <v>20</v>
      </c>
      <c r="F69" s="1" t="s">
        <v>91</v>
      </c>
      <c r="G69" s="1" t="s">
        <v>31</v>
      </c>
      <c r="H69" s="4">
        <v>1955.0</v>
      </c>
      <c r="I69" s="4" t="s">
        <v>24</v>
      </c>
      <c r="J69" s="4" t="s">
        <v>58</v>
      </c>
      <c r="K69" s="4" t="s">
        <v>27</v>
      </c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</row>
    <row r="70" ht="12.75" customHeight="1">
      <c r="A70" s="1"/>
      <c r="B70" s="1">
        <v>68.0</v>
      </c>
      <c r="C70" s="4" t="s">
        <v>269</v>
      </c>
      <c r="D70" s="5" t="s">
        <v>270</v>
      </c>
      <c r="E70" s="1" t="s">
        <v>20</v>
      </c>
      <c r="F70" s="1" t="s">
        <v>235</v>
      </c>
      <c r="G70" s="1" t="s">
        <v>31</v>
      </c>
      <c r="H70" s="1">
        <v>1948.0</v>
      </c>
      <c r="I70" s="4" t="s">
        <v>24</v>
      </c>
      <c r="J70" s="4" t="s">
        <v>161</v>
      </c>
      <c r="K70" s="4" t="s">
        <v>27</v>
      </c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</row>
    <row r="71" ht="12.75" customHeight="1">
      <c r="A71" s="1"/>
      <c r="B71" s="1">
        <v>69.0</v>
      </c>
      <c r="C71" s="4" t="s">
        <v>271</v>
      </c>
      <c r="D71" s="5" t="s">
        <v>87</v>
      </c>
      <c r="E71" s="1" t="s">
        <v>20</v>
      </c>
      <c r="F71" s="1" t="s">
        <v>178</v>
      </c>
      <c r="G71" s="1" t="s">
        <v>31</v>
      </c>
      <c r="H71" s="4">
        <v>1976.0</v>
      </c>
      <c r="I71" s="4" t="s">
        <v>122</v>
      </c>
      <c r="J71" s="4" t="s">
        <v>272</v>
      </c>
      <c r="K71" s="4" t="s">
        <v>27</v>
      </c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</row>
    <row r="72" ht="12.75" customHeight="1">
      <c r="A72" s="1"/>
      <c r="B72" s="1">
        <v>70.0</v>
      </c>
      <c r="C72" s="4" t="s">
        <v>152</v>
      </c>
      <c r="D72" s="5" t="s">
        <v>153</v>
      </c>
      <c r="E72" s="1" t="s">
        <v>23</v>
      </c>
      <c r="F72" s="1" t="s">
        <v>61</v>
      </c>
      <c r="G72" s="1" t="s">
        <v>40</v>
      </c>
      <c r="H72" s="4">
        <v>1959.0</v>
      </c>
      <c r="I72" s="1" t="s">
        <v>122</v>
      </c>
      <c r="J72" s="4" t="s">
        <v>139</v>
      </c>
      <c r="K72" s="4" t="s">
        <v>27</v>
      </c>
      <c r="L72" s="1"/>
      <c r="M72" s="4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</row>
    <row r="73" ht="12.75" customHeight="1">
      <c r="A73" s="4"/>
      <c r="B73" s="1">
        <v>71.0</v>
      </c>
      <c r="C73" s="4" t="s">
        <v>273</v>
      </c>
      <c r="D73" s="5" t="s">
        <v>143</v>
      </c>
      <c r="E73" s="1" t="s">
        <v>20</v>
      </c>
      <c r="F73" s="1" t="s">
        <v>91</v>
      </c>
      <c r="G73" s="1" t="s">
        <v>104</v>
      </c>
      <c r="H73" s="4">
        <v>1962.0</v>
      </c>
      <c r="I73" s="1" t="s">
        <v>122</v>
      </c>
      <c r="J73" s="4" t="s">
        <v>274</v>
      </c>
      <c r="K73" s="4" t="s">
        <v>27</v>
      </c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</row>
    <row r="74" ht="12.75" customHeight="1">
      <c r="B74" s="1">
        <v>72.0</v>
      </c>
      <c r="C74" s="4" t="s">
        <v>210</v>
      </c>
      <c r="D74" s="5" t="s">
        <v>194</v>
      </c>
      <c r="E74" s="1" t="s">
        <v>23</v>
      </c>
      <c r="F74" s="1" t="s">
        <v>91</v>
      </c>
      <c r="G74" s="1" t="s">
        <v>117</v>
      </c>
      <c r="H74" s="4">
        <v>1955.0</v>
      </c>
      <c r="I74" s="1" t="s">
        <v>122</v>
      </c>
      <c r="J74" s="4" t="s">
        <v>211</v>
      </c>
      <c r="K74" s="4" t="s">
        <v>27</v>
      </c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</row>
    <row r="75" ht="12.75" customHeight="1">
      <c r="A75" s="1"/>
      <c r="B75" s="1">
        <v>73.0</v>
      </c>
      <c r="C75" s="4" t="s">
        <v>162</v>
      </c>
      <c r="D75" s="5" t="s">
        <v>164</v>
      </c>
      <c r="E75" s="1" t="s">
        <v>23</v>
      </c>
      <c r="F75" s="1" t="s">
        <v>91</v>
      </c>
      <c r="G75" s="1" t="s">
        <v>125</v>
      </c>
      <c r="H75" s="4">
        <v>1952.0</v>
      </c>
      <c r="I75" s="4" t="s">
        <v>168</v>
      </c>
      <c r="J75" s="4" t="s">
        <v>166</v>
      </c>
      <c r="K75" s="4" t="s">
        <v>27</v>
      </c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</row>
    <row r="76" ht="12.75" customHeight="1">
      <c r="A76" s="1"/>
      <c r="B76" s="1">
        <v>74.0</v>
      </c>
      <c r="C76" s="4" t="s">
        <v>278</v>
      </c>
      <c r="D76" s="5" t="s">
        <v>279</v>
      </c>
      <c r="E76" s="1" t="s">
        <v>23</v>
      </c>
      <c r="F76" s="1" t="s">
        <v>67</v>
      </c>
      <c r="G76" s="1" t="s">
        <v>31</v>
      </c>
      <c r="H76" s="4">
        <v>1958.0</v>
      </c>
      <c r="I76" s="4" t="s">
        <v>24</v>
      </c>
      <c r="J76" s="4" t="s">
        <v>280</v>
      </c>
      <c r="K76" s="4" t="s">
        <v>27</v>
      </c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</row>
    <row r="77" ht="12.75" customHeight="1">
      <c r="A77" s="1"/>
      <c r="B77" s="1">
        <v>75.0</v>
      </c>
      <c r="C77" s="4" t="s">
        <v>145</v>
      </c>
      <c r="D77" s="4" t="s">
        <v>146</v>
      </c>
      <c r="E77" s="1" t="s">
        <v>20</v>
      </c>
      <c r="F77" s="1" t="s">
        <v>46</v>
      </c>
      <c r="G77" s="1" t="s">
        <v>149</v>
      </c>
      <c r="H77" s="1">
        <v>1961.0</v>
      </c>
      <c r="I77" s="1" t="s">
        <v>122</v>
      </c>
      <c r="J77" s="4" t="s">
        <v>147</v>
      </c>
      <c r="K77" s="4" t="s">
        <v>27</v>
      </c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</row>
    <row r="78" ht="12.75" customHeight="1">
      <c r="A78" s="1"/>
      <c r="B78" s="1">
        <v>76.0</v>
      </c>
      <c r="C78" s="4" t="s">
        <v>204</v>
      </c>
      <c r="D78" s="5" t="s">
        <v>205</v>
      </c>
      <c r="E78" s="1" t="s">
        <v>23</v>
      </c>
      <c r="F78" s="1" t="s">
        <v>57</v>
      </c>
      <c r="G78" s="1" t="s">
        <v>117</v>
      </c>
      <c r="H78" s="4">
        <v>1955.0</v>
      </c>
      <c r="I78" s="1" t="s">
        <v>122</v>
      </c>
      <c r="J78" s="4" t="s">
        <v>206</v>
      </c>
      <c r="K78" s="4" t="s">
        <v>27</v>
      </c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</row>
    <row r="79" ht="12.75" customHeight="1">
      <c r="A79" s="1"/>
      <c r="B79" s="1">
        <v>77.0</v>
      </c>
      <c r="C79" s="4" t="s">
        <v>282</v>
      </c>
      <c r="D79" s="5" t="s">
        <v>276</v>
      </c>
      <c r="E79" s="1" t="s">
        <v>23</v>
      </c>
      <c r="F79" s="1" t="s">
        <v>61</v>
      </c>
      <c r="G79" s="1" t="s">
        <v>88</v>
      </c>
      <c r="H79" s="1">
        <v>1962.0</v>
      </c>
      <c r="I79" s="4" t="s">
        <v>24</v>
      </c>
      <c r="J79" s="4" t="s">
        <v>283</v>
      </c>
      <c r="K79" s="4" t="s">
        <v>106</v>
      </c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</row>
    <row r="80" ht="12.75" customHeight="1">
      <c r="A80" s="1"/>
      <c r="B80" s="1">
        <v>78.0</v>
      </c>
      <c r="C80" s="4" t="s">
        <v>181</v>
      </c>
      <c r="D80" s="5" t="s">
        <v>137</v>
      </c>
      <c r="E80" s="1" t="s">
        <v>20</v>
      </c>
      <c r="F80" s="1" t="s">
        <v>51</v>
      </c>
      <c r="G80" s="1" t="s">
        <v>31</v>
      </c>
      <c r="H80" s="4">
        <v>1949.0</v>
      </c>
      <c r="I80" s="4" t="s">
        <v>24</v>
      </c>
      <c r="J80" s="4" t="s">
        <v>58</v>
      </c>
      <c r="K80" s="4" t="s">
        <v>27</v>
      </c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</row>
    <row r="81" ht="12.75" customHeight="1">
      <c r="A81" s="1"/>
      <c r="B81" s="1">
        <v>79.0</v>
      </c>
      <c r="C81" s="4" t="s">
        <v>287</v>
      </c>
      <c r="D81" s="5" t="s">
        <v>100</v>
      </c>
      <c r="E81" s="1" t="s">
        <v>23</v>
      </c>
      <c r="F81" s="1" t="s">
        <v>61</v>
      </c>
      <c r="G81" s="1" t="s">
        <v>31</v>
      </c>
      <c r="H81" s="4">
        <v>1967.0</v>
      </c>
      <c r="I81" s="1" t="s">
        <v>122</v>
      </c>
      <c r="J81" s="4" t="s">
        <v>283</v>
      </c>
      <c r="K81" s="4" t="s">
        <v>106</v>
      </c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</row>
    <row r="82" ht="12.75" customHeight="1">
      <c r="A82" s="1"/>
      <c r="B82" s="1">
        <v>80.0</v>
      </c>
      <c r="C82" s="4" t="s">
        <v>291</v>
      </c>
      <c r="D82" s="4" t="s">
        <v>292</v>
      </c>
      <c r="E82" s="1" t="s">
        <v>20</v>
      </c>
      <c r="F82" s="1" t="s">
        <v>21</v>
      </c>
      <c r="G82" s="4" t="s">
        <v>293</v>
      </c>
      <c r="H82" s="1">
        <v>1973.0</v>
      </c>
      <c r="I82" s="1" t="s">
        <v>122</v>
      </c>
      <c r="J82" s="4" t="s">
        <v>161</v>
      </c>
      <c r="K82" s="4" t="s">
        <v>27</v>
      </c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</row>
    <row r="83" ht="12.75" customHeight="1">
      <c r="A83" s="1"/>
      <c r="B83" s="1">
        <v>81.0</v>
      </c>
      <c r="C83" s="4" t="s">
        <v>288</v>
      </c>
      <c r="D83" s="5" t="s">
        <v>289</v>
      </c>
      <c r="E83" s="1" t="s">
        <v>23</v>
      </c>
      <c r="F83" s="1" t="s">
        <v>21</v>
      </c>
      <c r="G83" s="1" t="s">
        <v>31</v>
      </c>
      <c r="H83" s="4">
        <v>1954.0</v>
      </c>
      <c r="I83" s="4" t="s">
        <v>24</v>
      </c>
      <c r="J83" s="4" t="s">
        <v>290</v>
      </c>
      <c r="K83" s="4" t="s">
        <v>108</v>
      </c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</row>
    <row r="84" ht="12.75" customHeight="1">
      <c r="A84" s="1"/>
      <c r="B84" s="1">
        <v>82.0</v>
      </c>
      <c r="C84" s="4" t="s">
        <v>295</v>
      </c>
      <c r="D84" s="5" t="s">
        <v>296</v>
      </c>
      <c r="E84" s="1" t="s">
        <v>23</v>
      </c>
      <c r="F84" s="1" t="s">
        <v>30</v>
      </c>
      <c r="G84" s="1" t="s">
        <v>297</v>
      </c>
      <c r="H84" s="1">
        <v>1986.0</v>
      </c>
      <c r="I84" s="1" t="s">
        <v>122</v>
      </c>
      <c r="J84" s="4" t="s">
        <v>81</v>
      </c>
      <c r="K84" s="4" t="s">
        <v>27</v>
      </c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</row>
    <row r="85" ht="12.75" customHeight="1">
      <c r="A85" s="1"/>
      <c r="B85" s="1">
        <v>83.0</v>
      </c>
      <c r="C85" s="4" t="s">
        <v>298</v>
      </c>
      <c r="D85" s="5" t="s">
        <v>299</v>
      </c>
      <c r="E85" s="1" t="s">
        <v>23</v>
      </c>
      <c r="F85" s="1" t="s">
        <v>21</v>
      </c>
      <c r="G85" s="1" t="s">
        <v>40</v>
      </c>
      <c r="H85" s="4">
        <v>1987.0</v>
      </c>
      <c r="I85" s="1" t="s">
        <v>122</v>
      </c>
      <c r="J85" s="4" t="s">
        <v>32</v>
      </c>
      <c r="K85" s="4" t="s">
        <v>27</v>
      </c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</row>
    <row r="86" ht="12.75" customHeight="1">
      <c r="A86" s="1"/>
      <c r="B86" s="1">
        <v>84.0</v>
      </c>
      <c r="C86" s="4" t="s">
        <v>275</v>
      </c>
      <c r="D86" s="5" t="s">
        <v>276</v>
      </c>
      <c r="E86" s="1" t="s">
        <v>23</v>
      </c>
      <c r="F86" s="1" t="s">
        <v>35</v>
      </c>
      <c r="G86" s="1" t="s">
        <v>31</v>
      </c>
      <c r="H86" s="4">
        <v>1949.0</v>
      </c>
      <c r="I86" s="4" t="s">
        <v>119</v>
      </c>
      <c r="J86" s="4" t="s">
        <v>277</v>
      </c>
      <c r="K86" s="4" t="s">
        <v>106</v>
      </c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</row>
    <row r="87" ht="12.75" customHeight="1">
      <c r="A87" s="1"/>
      <c r="B87" s="1">
        <v>85.0</v>
      </c>
      <c r="C87" s="4" t="s">
        <v>300</v>
      </c>
      <c r="D87" s="5" t="s">
        <v>114</v>
      </c>
      <c r="E87" s="1" t="s">
        <v>20</v>
      </c>
      <c r="F87" s="1" t="s">
        <v>21</v>
      </c>
      <c r="G87" s="1" t="s">
        <v>117</v>
      </c>
      <c r="H87" s="4">
        <v>1975.0</v>
      </c>
      <c r="I87" s="1" t="s">
        <v>122</v>
      </c>
      <c r="J87" s="4" t="s">
        <v>301</v>
      </c>
      <c r="K87" s="4" t="s">
        <v>27</v>
      </c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</row>
    <row r="88" ht="12.75" customHeight="1">
      <c r="A88" s="1"/>
      <c r="B88" s="1">
        <v>86.0</v>
      </c>
      <c r="C88" s="4" t="s">
        <v>302</v>
      </c>
      <c r="D88" s="5" t="s">
        <v>303</v>
      </c>
      <c r="E88" s="1" t="s">
        <v>20</v>
      </c>
      <c r="F88" s="1" t="s">
        <v>67</v>
      </c>
      <c r="G88" s="1" t="s">
        <v>117</v>
      </c>
      <c r="H88" s="4">
        <v>1954.0</v>
      </c>
      <c r="I88" s="1" t="s">
        <v>122</v>
      </c>
      <c r="J88" s="4" t="s">
        <v>304</v>
      </c>
      <c r="K88" s="4" t="s">
        <v>27</v>
      </c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</row>
    <row r="89" ht="12.75" customHeight="1">
      <c r="A89" s="1"/>
      <c r="B89" s="1">
        <v>87.0</v>
      </c>
      <c r="C89" s="4" t="s">
        <v>305</v>
      </c>
      <c r="D89" s="5" t="s">
        <v>184</v>
      </c>
      <c r="E89" s="1" t="s">
        <v>20</v>
      </c>
      <c r="F89" s="1" t="s">
        <v>191</v>
      </c>
      <c r="G89" s="1" t="s">
        <v>31</v>
      </c>
      <c r="H89" s="4">
        <v>1962.0</v>
      </c>
      <c r="I89" s="4" t="s">
        <v>24</v>
      </c>
      <c r="J89" s="4" t="s">
        <v>32</v>
      </c>
      <c r="K89" s="4" t="s">
        <v>27</v>
      </c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</row>
    <row r="90" ht="12.75" customHeight="1">
      <c r="A90" s="1"/>
      <c r="B90" s="1">
        <v>88.0</v>
      </c>
      <c r="C90" s="4" t="s">
        <v>306</v>
      </c>
      <c r="D90" s="5" t="s">
        <v>69</v>
      </c>
      <c r="E90" s="1" t="s">
        <v>20</v>
      </c>
      <c r="F90" s="1" t="s">
        <v>46</v>
      </c>
      <c r="G90" s="1" t="s">
        <v>31</v>
      </c>
      <c r="H90" s="4">
        <v>1967.0</v>
      </c>
      <c r="I90" s="4" t="s">
        <v>24</v>
      </c>
      <c r="J90" s="4" t="s">
        <v>307</v>
      </c>
      <c r="K90" s="4" t="s">
        <v>27</v>
      </c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</row>
    <row r="91" ht="12.75" customHeight="1">
      <c r="A91" s="1"/>
      <c r="B91" s="1">
        <v>89.0</v>
      </c>
      <c r="C91" s="4" t="s">
        <v>308</v>
      </c>
      <c r="D91" s="5" t="s">
        <v>50</v>
      </c>
      <c r="E91" s="1" t="s">
        <v>23</v>
      </c>
      <c r="F91" s="1" t="s">
        <v>21</v>
      </c>
      <c r="G91" s="1" t="s">
        <v>31</v>
      </c>
      <c r="H91" s="4">
        <v>1960.0</v>
      </c>
      <c r="I91" s="1" t="s">
        <v>122</v>
      </c>
      <c r="J91" s="4" t="s">
        <v>309</v>
      </c>
      <c r="K91" s="4" t="s">
        <v>81</v>
      </c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</row>
    <row r="92" ht="12.75" customHeight="1">
      <c r="A92" s="1"/>
      <c r="B92" s="1">
        <v>90.0</v>
      </c>
      <c r="C92" s="4" t="s">
        <v>238</v>
      </c>
      <c r="D92" s="5" t="s">
        <v>114</v>
      </c>
      <c r="E92" s="1" t="s">
        <v>20</v>
      </c>
      <c r="F92" s="1" t="s">
        <v>57</v>
      </c>
      <c r="G92" s="1" t="s">
        <v>240</v>
      </c>
      <c r="H92" s="4">
        <v>1965.0</v>
      </c>
      <c r="I92" s="1" t="s">
        <v>122</v>
      </c>
      <c r="J92" s="4" t="s">
        <v>239</v>
      </c>
      <c r="K92" s="4" t="s">
        <v>27</v>
      </c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</row>
    <row r="93" ht="12.75" customHeight="1">
      <c r="A93" s="1"/>
      <c r="B93" s="1">
        <v>91.0</v>
      </c>
      <c r="C93" s="4" t="s">
        <v>311</v>
      </c>
      <c r="D93" s="4" t="s">
        <v>312</v>
      </c>
      <c r="E93" s="1" t="s">
        <v>23</v>
      </c>
      <c r="F93" s="1" t="s">
        <v>35</v>
      </c>
      <c r="G93" s="1" t="s">
        <v>104</v>
      </c>
      <c r="H93" s="4">
        <v>1970.0</v>
      </c>
      <c r="I93" s="1" t="s">
        <v>122</v>
      </c>
      <c r="J93" s="4" t="s">
        <v>313</v>
      </c>
      <c r="K93" s="4" t="s">
        <v>27</v>
      </c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</row>
    <row r="94" ht="12.75" customHeight="1">
      <c r="A94" s="1"/>
      <c r="B94" s="1">
        <v>92.0</v>
      </c>
      <c r="C94" s="4" t="s">
        <v>284</v>
      </c>
      <c r="D94" s="5" t="s">
        <v>29</v>
      </c>
      <c r="E94" s="1" t="s">
        <v>20</v>
      </c>
      <c r="F94" s="1" t="s">
        <v>57</v>
      </c>
      <c r="G94" s="1" t="s">
        <v>286</v>
      </c>
      <c r="H94" s="4">
        <v>1952.0</v>
      </c>
      <c r="I94" s="1" t="s">
        <v>122</v>
      </c>
      <c r="J94" s="4" t="s">
        <v>285</v>
      </c>
      <c r="K94" s="4" t="s">
        <v>108</v>
      </c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</row>
    <row r="95" ht="12.75" customHeight="1">
      <c r="A95" s="1"/>
      <c r="B95" s="1">
        <v>93.0</v>
      </c>
      <c r="C95" s="4" t="s">
        <v>135</v>
      </c>
      <c r="D95" s="5" t="s">
        <v>205</v>
      </c>
      <c r="E95" s="1" t="s">
        <v>23</v>
      </c>
      <c r="F95" s="1" t="s">
        <v>30</v>
      </c>
      <c r="G95" s="1" t="s">
        <v>31</v>
      </c>
      <c r="H95" s="4">
        <v>1961.0</v>
      </c>
      <c r="I95" s="4" t="s">
        <v>168</v>
      </c>
      <c r="J95" s="4" t="s">
        <v>250</v>
      </c>
      <c r="K95" s="4" t="s">
        <v>27</v>
      </c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</row>
    <row r="96" ht="12.75" customHeight="1">
      <c r="A96" s="1"/>
      <c r="B96" s="1">
        <v>94.0</v>
      </c>
      <c r="C96" s="4" t="s">
        <v>185</v>
      </c>
      <c r="D96" s="5" t="s">
        <v>186</v>
      </c>
      <c r="E96" s="1" t="s">
        <v>23</v>
      </c>
      <c r="F96" s="1" t="s">
        <v>61</v>
      </c>
      <c r="G96" s="1" t="s">
        <v>31</v>
      </c>
      <c r="H96" s="4">
        <v>1962.0</v>
      </c>
      <c r="I96" s="4" t="s">
        <v>24</v>
      </c>
      <c r="J96" s="4" t="s">
        <v>188</v>
      </c>
      <c r="K96" s="4" t="s">
        <v>81</v>
      </c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</row>
    <row r="97" ht="12.75" customHeight="1">
      <c r="A97" s="1"/>
      <c r="B97" s="1">
        <v>95.0</v>
      </c>
      <c r="C97" s="4" t="s">
        <v>315</v>
      </c>
      <c r="D97" s="5" t="s">
        <v>316</v>
      </c>
      <c r="E97" s="1" t="s">
        <v>20</v>
      </c>
      <c r="F97" s="1" t="s">
        <v>91</v>
      </c>
      <c r="G97" s="1" t="s">
        <v>31</v>
      </c>
      <c r="H97" s="4">
        <v>1985.0</v>
      </c>
      <c r="I97" s="1" t="s">
        <v>122</v>
      </c>
      <c r="J97" s="4" t="s">
        <v>161</v>
      </c>
      <c r="K97" s="4" t="s">
        <v>108</v>
      </c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</row>
    <row r="98" ht="12.75" customHeight="1">
      <c r="A98" s="1"/>
      <c r="B98" s="1">
        <v>96.0</v>
      </c>
      <c r="C98" s="4" t="s">
        <v>317</v>
      </c>
      <c r="D98" s="5" t="s">
        <v>289</v>
      </c>
      <c r="E98" s="1" t="s">
        <v>23</v>
      </c>
      <c r="F98" s="1" t="s">
        <v>129</v>
      </c>
      <c r="G98" s="1" t="s">
        <v>117</v>
      </c>
      <c r="H98" s="4">
        <v>1955.0</v>
      </c>
      <c r="I98" s="1" t="s">
        <v>122</v>
      </c>
      <c r="J98" s="4" t="s">
        <v>318</v>
      </c>
      <c r="K98" s="4" t="s">
        <v>27</v>
      </c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</row>
    <row r="99" ht="12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</row>
    <row r="100" ht="12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</row>
    <row r="101" ht="12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</row>
    <row r="102" ht="12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</row>
    <row r="103" ht="12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</row>
    <row r="104" ht="12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</row>
    <row r="105" ht="12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</row>
    <row r="106" ht="12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</row>
    <row r="107" ht="12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</row>
    <row r="108" ht="12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</row>
    <row r="109" ht="12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</row>
    <row r="110" ht="12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</row>
    <row r="111" ht="12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</row>
    <row r="112" ht="12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</row>
    <row r="113" ht="12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</row>
    <row r="114" ht="12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</row>
    <row r="115" ht="12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</row>
    <row r="116" ht="12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</row>
    <row r="117" ht="12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</row>
    <row r="118" ht="12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</row>
    <row r="119" ht="12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</row>
    <row r="120" ht="12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</row>
    <row r="121" ht="12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</row>
    <row r="122" ht="12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</row>
    <row r="123" ht="12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</row>
    <row r="124" ht="12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</row>
    <row r="125" ht="12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</row>
    <row r="126" ht="12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</row>
    <row r="127" ht="12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</row>
    <row r="128" ht="12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</row>
    <row r="129" ht="12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</row>
    <row r="130" ht="12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</row>
    <row r="131" ht="12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</row>
    <row r="132" ht="12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</row>
    <row r="133" ht="12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</row>
    <row r="134" ht="12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</row>
    <row r="135" ht="12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</row>
    <row r="136" ht="12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</row>
    <row r="137" ht="12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</row>
    <row r="138" ht="12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</row>
    <row r="139" ht="12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</row>
    <row r="140" ht="12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</row>
    <row r="141" ht="12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</row>
    <row r="142" ht="12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</row>
    <row r="143" ht="12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</row>
    <row r="144" ht="12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</row>
    <row r="145" ht="12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</row>
    <row r="146" ht="12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</row>
    <row r="147" ht="12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</row>
    <row r="148" ht="12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</row>
    <row r="149" ht="12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</row>
    <row r="150" ht="12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</row>
    <row r="151" ht="12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</row>
    <row r="152" ht="12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</row>
    <row r="153" ht="12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</row>
    <row r="154" ht="12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</row>
    <row r="155" ht="12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</row>
    <row r="156" ht="12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</row>
    <row r="157" ht="12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</row>
    <row r="158" ht="12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</row>
    <row r="159" ht="12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</row>
    <row r="160" ht="12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</row>
    <row r="161" ht="12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</row>
    <row r="162" ht="12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</row>
    <row r="163" ht="12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</row>
    <row r="164" ht="12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</row>
    <row r="165" ht="12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</row>
    <row r="166" ht="12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</row>
    <row r="167" ht="12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</row>
    <row r="168" ht="12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</row>
    <row r="169" ht="12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</row>
    <row r="170" ht="12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</row>
    <row r="171" ht="12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</row>
    <row r="172" ht="12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</row>
    <row r="173" ht="12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</row>
    <row r="174" ht="12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</row>
    <row r="175" ht="12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</row>
    <row r="176" ht="12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</row>
    <row r="177" ht="12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</row>
    <row r="178" ht="12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</row>
    <row r="179" ht="12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</row>
    <row r="180" ht="12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</row>
    <row r="181" ht="12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</row>
    <row r="182" ht="12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</row>
    <row r="183" ht="12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</row>
    <row r="184" ht="12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</row>
    <row r="185" ht="12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</row>
    <row r="186" ht="12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</row>
    <row r="187" ht="12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</row>
    <row r="188" ht="12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</row>
    <row r="189" ht="12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</row>
    <row r="190" ht="12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</row>
    <row r="191" ht="12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</row>
    <row r="192" ht="12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</row>
    <row r="193" ht="12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</row>
    <row r="194" ht="12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</row>
    <row r="195" ht="12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</row>
    <row r="196" ht="12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</row>
    <row r="197" ht="12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</row>
    <row r="198" ht="12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</row>
    <row r="199" ht="12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</row>
    <row r="200" ht="12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</row>
    <row r="201" ht="12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</row>
    <row r="202" ht="12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</row>
    <row r="203" ht="12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</row>
    <row r="204" ht="12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</row>
    <row r="205" ht="12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</row>
    <row r="206" ht="12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</row>
    <row r="207" ht="12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</row>
    <row r="208" ht="12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</row>
    <row r="209" ht="12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</row>
    <row r="210" ht="12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</row>
    <row r="211" ht="12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</row>
    <row r="212" ht="12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</row>
    <row r="213" ht="12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</row>
    <row r="214" ht="12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</row>
    <row r="215" ht="12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</row>
    <row r="216" ht="12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</row>
    <row r="217" ht="12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</row>
    <row r="218" ht="12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</row>
    <row r="219" ht="12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</row>
    <row r="220" ht="12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</row>
    <row r="221" ht="12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</row>
    <row r="222" ht="12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</row>
    <row r="223" ht="12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</row>
    <row r="224" ht="12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</row>
    <row r="225" ht="12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</row>
    <row r="226" ht="12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</row>
    <row r="227" ht="12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</row>
    <row r="228" ht="12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</row>
    <row r="229" ht="12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</row>
    <row r="230" ht="12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</row>
    <row r="231" ht="12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</row>
    <row r="232" ht="12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</row>
    <row r="233" ht="12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</row>
    <row r="234" ht="12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</row>
    <row r="235" ht="12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</row>
    <row r="236" ht="12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</row>
    <row r="237" ht="12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</row>
    <row r="238" ht="12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</row>
    <row r="239" ht="12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</row>
    <row r="240" ht="12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</row>
    <row r="241" ht="12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</row>
    <row r="242" ht="12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</row>
    <row r="243" ht="12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</row>
    <row r="244" ht="12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</row>
    <row r="245" ht="12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</row>
    <row r="246" ht="12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</row>
    <row r="247" ht="12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</row>
    <row r="248" ht="12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</row>
    <row r="249" ht="12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</row>
    <row r="250" ht="12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</row>
    <row r="251" ht="12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</row>
    <row r="252" ht="12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</row>
    <row r="253" ht="12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</row>
    <row r="254" ht="12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</row>
    <row r="255" ht="12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</row>
    <row r="256" ht="12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</row>
    <row r="257" ht="12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</row>
    <row r="258" ht="12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</row>
    <row r="259" ht="12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</row>
    <row r="260" ht="12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</row>
    <row r="261" ht="12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</row>
    <row r="262" ht="12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</row>
    <row r="263" ht="12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</row>
    <row r="264" ht="12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</row>
    <row r="265" ht="12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</row>
    <row r="266" ht="12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</row>
    <row r="267" ht="12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</row>
    <row r="268" ht="12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</row>
    <row r="269" ht="12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</row>
    <row r="270" ht="12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</row>
    <row r="271" ht="12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</row>
    <row r="272" ht="12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</row>
    <row r="273" ht="12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</row>
    <row r="274" ht="12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</row>
    <row r="275" ht="12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</row>
    <row r="276" ht="12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</row>
    <row r="277" ht="12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</row>
    <row r="278" ht="12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</row>
    <row r="279" ht="12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</row>
    <row r="280" ht="12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</row>
    <row r="281" ht="12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</row>
    <row r="282" ht="12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</row>
    <row r="283" ht="12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</row>
    <row r="284" ht="12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</row>
    <row r="285" ht="12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</row>
    <row r="286" ht="12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</row>
    <row r="287" ht="12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</row>
    <row r="288" ht="12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</row>
    <row r="289" ht="12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</row>
    <row r="290" ht="12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</row>
    <row r="291" ht="12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</row>
    <row r="292" ht="12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</row>
    <row r="293" ht="12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</row>
    <row r="294" ht="12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</row>
    <row r="295" ht="12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</row>
    <row r="296" ht="12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</row>
    <row r="297" ht="12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</row>
    <row r="298" ht="12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</row>
    <row r="299" ht="12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</row>
    <row r="300" ht="12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</row>
    <row r="301" ht="12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</row>
    <row r="302" ht="12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</row>
    <row r="303" ht="12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</row>
    <row r="304" ht="12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</row>
    <row r="305" ht="12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</row>
    <row r="306" ht="12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</row>
    <row r="307" ht="12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</row>
    <row r="308" ht="12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</row>
    <row r="309" ht="12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</row>
    <row r="310" ht="12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</row>
    <row r="311" ht="12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</row>
    <row r="312" ht="12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</row>
    <row r="313" ht="12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</row>
    <row r="314" ht="12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</row>
    <row r="315" ht="12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</row>
    <row r="316" ht="12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</row>
    <row r="317" ht="12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</row>
    <row r="318" ht="12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</row>
    <row r="319" ht="12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</row>
    <row r="320" ht="12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</row>
    <row r="321" ht="12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</row>
    <row r="322" ht="12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</row>
    <row r="323" ht="12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</row>
    <row r="324" ht="12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</row>
    <row r="325" ht="12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</row>
    <row r="326" ht="12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</row>
    <row r="327" ht="12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</row>
    <row r="328" ht="12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</row>
    <row r="329" ht="12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</row>
    <row r="330" ht="12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</row>
    <row r="331" ht="12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</row>
    <row r="332" ht="12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</row>
    <row r="333" ht="12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</row>
    <row r="334" ht="12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</row>
    <row r="335" ht="12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</row>
    <row r="336" ht="12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</row>
    <row r="337" ht="12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</row>
    <row r="338" ht="12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</row>
    <row r="339" ht="12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</row>
    <row r="340" ht="12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</row>
    <row r="341" ht="12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</row>
    <row r="342" ht="12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</row>
    <row r="343" ht="12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</row>
    <row r="344" ht="12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</row>
    <row r="345" ht="12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</row>
    <row r="346" ht="12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</row>
    <row r="347" ht="12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</row>
    <row r="348" ht="12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</row>
    <row r="349" ht="12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</row>
    <row r="350" ht="12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</row>
    <row r="351" ht="12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</row>
    <row r="352" ht="12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</row>
    <row r="353" ht="12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</row>
    <row r="354" ht="12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</row>
    <row r="355" ht="12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</row>
    <row r="356" ht="12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</row>
    <row r="357" ht="12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</row>
    <row r="358" ht="12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</row>
    <row r="359" ht="12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</row>
    <row r="360" ht="12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</row>
    <row r="361" ht="12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</row>
    <row r="362" ht="12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</row>
    <row r="363" ht="12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</row>
    <row r="364" ht="12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</row>
    <row r="365" ht="12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</row>
    <row r="366" ht="12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</row>
    <row r="367" ht="12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</row>
    <row r="368" ht="12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</row>
    <row r="369" ht="12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</row>
    <row r="370" ht="12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</row>
    <row r="371" ht="12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</row>
    <row r="372" ht="12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</row>
    <row r="373" ht="12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</row>
    <row r="374" ht="12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</row>
    <row r="375" ht="12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</row>
    <row r="376" ht="12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</row>
    <row r="377" ht="12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</row>
    <row r="378" ht="12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</row>
    <row r="379" ht="12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</row>
    <row r="380" ht="12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</row>
    <row r="381" ht="12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</row>
    <row r="382" ht="12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</row>
    <row r="383" ht="12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</row>
    <row r="384" ht="12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</row>
    <row r="385" ht="12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</row>
    <row r="386" ht="12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</row>
    <row r="387" ht="12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</row>
    <row r="388" ht="12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</row>
    <row r="389" ht="12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</row>
    <row r="390" ht="12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</row>
    <row r="391" ht="12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</row>
    <row r="392" ht="12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</row>
    <row r="393" ht="12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</row>
    <row r="394" ht="12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</row>
    <row r="395" ht="12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</row>
    <row r="396" ht="12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</row>
    <row r="397" ht="12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</row>
    <row r="398" ht="12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</row>
    <row r="399" ht="12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</row>
    <row r="400" ht="12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</row>
    <row r="401" ht="12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</row>
    <row r="402" ht="12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</row>
    <row r="403" ht="12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</row>
    <row r="404" ht="12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</row>
    <row r="405" ht="12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</row>
    <row r="406" ht="12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</row>
    <row r="407" ht="12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</row>
    <row r="408" ht="12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</row>
    <row r="409" ht="12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</row>
    <row r="410" ht="12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</row>
    <row r="411" ht="12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</row>
    <row r="412" ht="12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</row>
    <row r="413" ht="12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</row>
    <row r="414" ht="12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</row>
    <row r="415" ht="12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</row>
    <row r="416" ht="12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</row>
    <row r="417" ht="12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</row>
    <row r="418" ht="12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</row>
    <row r="419" ht="12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</row>
    <row r="420" ht="12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</row>
    <row r="421" ht="12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</row>
    <row r="422" ht="12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</row>
    <row r="423" ht="12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</row>
    <row r="424" ht="12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</row>
    <row r="425" ht="12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</row>
    <row r="426" ht="12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</row>
    <row r="427" ht="12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</row>
    <row r="428" ht="12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</row>
    <row r="429" ht="12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</row>
    <row r="430" ht="12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</row>
    <row r="431" ht="12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</row>
    <row r="432" ht="12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</row>
    <row r="433" ht="12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</row>
    <row r="434" ht="12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</row>
    <row r="435" ht="12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</row>
    <row r="436" ht="12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</row>
    <row r="437" ht="12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</row>
    <row r="438" ht="12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</row>
    <row r="439" ht="12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</row>
    <row r="440" ht="12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</row>
    <row r="441" ht="12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</row>
    <row r="442" ht="12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</row>
    <row r="443" ht="12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</row>
    <row r="444" ht="12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</row>
    <row r="445" ht="12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</row>
    <row r="446" ht="12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</row>
    <row r="447" ht="12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</row>
    <row r="448" ht="12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</row>
    <row r="449" ht="12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</row>
    <row r="450" ht="12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</row>
    <row r="451" ht="12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</row>
    <row r="452" ht="12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</row>
    <row r="453" ht="12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</row>
    <row r="454" ht="12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</row>
    <row r="455" ht="12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</row>
    <row r="456" ht="12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</row>
    <row r="457" ht="12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</row>
    <row r="458" ht="12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</row>
    <row r="459" ht="12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</row>
    <row r="460" ht="12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</row>
    <row r="461" ht="12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</row>
    <row r="462" ht="12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</row>
    <row r="463" ht="12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</row>
    <row r="464" ht="12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</row>
    <row r="465" ht="12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</row>
    <row r="466" ht="12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</row>
    <row r="467" ht="12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</row>
    <row r="468" ht="12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</row>
    <row r="469" ht="12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</row>
    <row r="470" ht="12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</row>
    <row r="471" ht="12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</row>
    <row r="472" ht="12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</row>
    <row r="473" ht="12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</row>
    <row r="474" ht="12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</row>
    <row r="475" ht="12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</row>
    <row r="476" ht="12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</row>
    <row r="477" ht="12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</row>
    <row r="478" ht="12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</row>
    <row r="479" ht="12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</row>
    <row r="480" ht="12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</row>
    <row r="481" ht="12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</row>
    <row r="482" ht="12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</row>
    <row r="483" ht="12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</row>
    <row r="484" ht="12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</row>
    <row r="485" ht="12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</row>
    <row r="486" ht="12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</row>
    <row r="487" ht="12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</row>
    <row r="488" ht="12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</row>
    <row r="489" ht="12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</row>
    <row r="490" ht="12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</row>
    <row r="491" ht="12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</row>
    <row r="492" ht="12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</row>
    <row r="493" ht="12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</row>
    <row r="494" ht="12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</row>
    <row r="495" ht="12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</row>
    <row r="496" ht="12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</row>
    <row r="497" ht="12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</row>
    <row r="498" ht="12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</row>
    <row r="499" ht="12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</row>
    <row r="500" ht="12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</row>
    <row r="501" ht="12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</row>
    <row r="502" ht="12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</row>
    <row r="503" ht="12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</row>
    <row r="504" ht="12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</row>
    <row r="505" ht="12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</row>
    <row r="506" ht="12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</row>
    <row r="507" ht="12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</row>
    <row r="508" ht="12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</row>
    <row r="509" ht="12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</row>
    <row r="510" ht="12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</row>
    <row r="511" ht="12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</row>
    <row r="512" ht="12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</row>
    <row r="513" ht="12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</row>
    <row r="514" ht="12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</row>
    <row r="515" ht="12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</row>
    <row r="516" ht="12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</row>
    <row r="517" ht="12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</row>
    <row r="518" ht="12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</row>
    <row r="519" ht="12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</row>
    <row r="520" ht="12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</row>
    <row r="521" ht="12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</row>
    <row r="522" ht="12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</row>
    <row r="523" ht="12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</row>
    <row r="524" ht="12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</row>
    <row r="525" ht="12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</row>
    <row r="526" ht="12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</row>
    <row r="527" ht="12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</row>
    <row r="528" ht="12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</row>
    <row r="529" ht="12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</row>
    <row r="530" ht="12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</row>
    <row r="531" ht="12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</row>
    <row r="532" ht="12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</row>
    <row r="533" ht="12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</row>
    <row r="534" ht="12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</row>
    <row r="535" ht="12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</row>
    <row r="536" ht="12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</row>
    <row r="537" ht="12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</row>
    <row r="538" ht="12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</row>
    <row r="539" ht="12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</row>
    <row r="540" ht="12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</row>
    <row r="541" ht="12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</row>
    <row r="542" ht="12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</row>
    <row r="543" ht="12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</row>
    <row r="544" ht="12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</row>
    <row r="545" ht="12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</row>
    <row r="546" ht="12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</row>
    <row r="547" ht="12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</row>
    <row r="548" ht="12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</row>
    <row r="549" ht="12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</row>
    <row r="550" ht="12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</row>
    <row r="551" ht="12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</row>
    <row r="552" ht="12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</row>
    <row r="553" ht="12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</row>
    <row r="554" ht="12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</row>
    <row r="555" ht="12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</row>
    <row r="556" ht="12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</row>
    <row r="557" ht="12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</row>
    <row r="558" ht="12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</row>
    <row r="559" ht="12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</row>
    <row r="560" ht="12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</row>
    <row r="561" ht="12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</row>
    <row r="562" ht="12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</row>
    <row r="563" ht="12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</row>
    <row r="564" ht="12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</row>
    <row r="565" ht="12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</row>
    <row r="566" ht="12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</row>
    <row r="567" ht="12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</row>
    <row r="568" ht="12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</row>
    <row r="569" ht="12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</row>
    <row r="570" ht="12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</row>
    <row r="571" ht="12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</row>
    <row r="572" ht="12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</row>
    <row r="573" ht="12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</row>
    <row r="574" ht="12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</row>
    <row r="575" ht="12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</row>
    <row r="576" ht="12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</row>
    <row r="577" ht="12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</row>
    <row r="578" ht="12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</row>
    <row r="579" ht="12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</row>
    <row r="580" ht="12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</row>
    <row r="581" ht="12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</row>
    <row r="582" ht="12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</row>
    <row r="583" ht="12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</row>
    <row r="584" ht="12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</row>
    <row r="585" ht="12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</row>
    <row r="586" ht="12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</row>
    <row r="587" ht="12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</row>
    <row r="588" ht="12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</row>
    <row r="589" ht="12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</row>
    <row r="590" ht="12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</row>
    <row r="591" ht="12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</row>
    <row r="592" ht="12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</row>
    <row r="593" ht="12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</row>
    <row r="594" ht="12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</row>
    <row r="595" ht="12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</row>
    <row r="596" ht="12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</row>
    <row r="597" ht="12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</row>
    <row r="598" ht="12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</row>
    <row r="599" ht="12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</row>
    <row r="600" ht="12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</row>
    <row r="601" ht="12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</row>
    <row r="602" ht="12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</row>
    <row r="603" ht="12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</row>
    <row r="604" ht="12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</row>
    <row r="605" ht="12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</row>
    <row r="606" ht="12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</row>
    <row r="607" ht="12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</row>
    <row r="608" ht="12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</row>
    <row r="609" ht="12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</row>
    <row r="610" ht="12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</row>
    <row r="611" ht="12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</row>
    <row r="612" ht="12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</row>
    <row r="613" ht="12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</row>
    <row r="614" ht="12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</row>
    <row r="615" ht="12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</row>
    <row r="616" ht="12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</row>
    <row r="617" ht="12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</row>
    <row r="618" ht="12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</row>
    <row r="619" ht="12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</row>
    <row r="620" ht="12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</row>
    <row r="621" ht="12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</row>
    <row r="622" ht="12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</row>
    <row r="623" ht="12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</row>
    <row r="624" ht="12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</row>
    <row r="625" ht="12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</row>
    <row r="626" ht="12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</row>
    <row r="627" ht="12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</row>
    <row r="628" ht="12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</row>
    <row r="629" ht="12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</row>
    <row r="630" ht="12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</row>
    <row r="631" ht="12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</row>
    <row r="632" ht="12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</row>
    <row r="633" ht="12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</row>
    <row r="634" ht="12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</row>
    <row r="635" ht="12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</row>
    <row r="636" ht="12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</row>
    <row r="637" ht="12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</row>
    <row r="638" ht="12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</row>
    <row r="639" ht="12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</row>
    <row r="640" ht="12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</row>
    <row r="641" ht="12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</row>
    <row r="642" ht="12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</row>
    <row r="643" ht="12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</row>
    <row r="644" ht="12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</row>
    <row r="645" ht="12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</row>
    <row r="646" ht="12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</row>
    <row r="647" ht="12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</row>
    <row r="648" ht="12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</row>
    <row r="649" ht="12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</row>
    <row r="650" ht="12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</row>
    <row r="651" ht="12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</row>
    <row r="652" ht="12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</row>
    <row r="653" ht="12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</row>
    <row r="654" ht="12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</row>
    <row r="655" ht="12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</row>
    <row r="656" ht="12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</row>
    <row r="657" ht="12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</row>
    <row r="658" ht="12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</row>
    <row r="659" ht="12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</row>
    <row r="660" ht="12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</row>
    <row r="661" ht="12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</row>
    <row r="662" ht="12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</row>
    <row r="663" ht="12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</row>
    <row r="664" ht="12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</row>
    <row r="665" ht="12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</row>
    <row r="666" ht="12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</row>
    <row r="667" ht="12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</row>
    <row r="668" ht="12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</row>
    <row r="669" ht="12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</row>
    <row r="670" ht="12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</row>
    <row r="671" ht="12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</row>
    <row r="672" ht="12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</row>
    <row r="673" ht="12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</row>
    <row r="674" ht="12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</row>
    <row r="675" ht="12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</row>
    <row r="676" ht="12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</row>
    <row r="677" ht="12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</row>
    <row r="678" ht="12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</row>
    <row r="679" ht="12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</row>
    <row r="680" ht="12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</row>
    <row r="681" ht="12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</row>
    <row r="682" ht="12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</row>
    <row r="683" ht="12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</row>
    <row r="684" ht="12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</row>
    <row r="685" ht="12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</row>
    <row r="686" ht="12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</row>
    <row r="687" ht="12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</row>
    <row r="688" ht="12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</row>
    <row r="689" ht="12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</row>
    <row r="690" ht="12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</row>
    <row r="691" ht="12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</row>
    <row r="692" ht="12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</row>
    <row r="693" ht="12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</row>
    <row r="694" ht="12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</row>
    <row r="695" ht="12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</row>
    <row r="696" ht="12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</row>
    <row r="697" ht="12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</row>
    <row r="698" ht="12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</row>
    <row r="699" ht="12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</row>
    <row r="700" ht="12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</row>
    <row r="701" ht="12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</row>
    <row r="702" ht="12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</row>
    <row r="703" ht="12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</row>
    <row r="704" ht="12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</row>
    <row r="705" ht="12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</row>
    <row r="706" ht="12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</row>
    <row r="707" ht="12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</row>
    <row r="708" ht="12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</row>
    <row r="709" ht="12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</row>
    <row r="710" ht="12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</row>
    <row r="711" ht="12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</row>
    <row r="712" ht="12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</row>
    <row r="713" ht="12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</row>
    <row r="714" ht="12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</row>
    <row r="715" ht="12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</row>
    <row r="716" ht="12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</row>
    <row r="717" ht="12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</row>
    <row r="718" ht="12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</row>
    <row r="719" ht="12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</row>
    <row r="720" ht="12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</row>
    <row r="721" ht="12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</row>
    <row r="722" ht="12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</row>
    <row r="723" ht="12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</row>
    <row r="724" ht="12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</row>
    <row r="725" ht="12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</row>
    <row r="726" ht="12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</row>
    <row r="727" ht="12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</row>
    <row r="728" ht="12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</row>
    <row r="729" ht="12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</row>
    <row r="730" ht="12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</row>
    <row r="731" ht="12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</row>
    <row r="732" ht="12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</row>
    <row r="733" ht="12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</row>
    <row r="734" ht="12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</row>
    <row r="735" ht="12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</row>
    <row r="736" ht="12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</row>
    <row r="737" ht="12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</row>
    <row r="738" ht="12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</row>
    <row r="739" ht="12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</row>
    <row r="740" ht="12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</row>
    <row r="741" ht="12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</row>
    <row r="742" ht="12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</row>
    <row r="743" ht="12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</row>
    <row r="744" ht="12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</row>
    <row r="745" ht="12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</row>
    <row r="746" ht="12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</row>
    <row r="747" ht="12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</row>
    <row r="748" ht="12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</row>
    <row r="749" ht="12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</row>
    <row r="750" ht="12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</row>
    <row r="751" ht="12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</row>
    <row r="752" ht="12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</row>
    <row r="753" ht="12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</row>
    <row r="754" ht="12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</row>
    <row r="755" ht="12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</row>
    <row r="756" ht="12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</row>
    <row r="757" ht="12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</row>
    <row r="758" ht="12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</row>
    <row r="759" ht="12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</row>
    <row r="760" ht="12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</row>
    <row r="761" ht="12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</row>
    <row r="762" ht="12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</row>
    <row r="763" ht="12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</row>
    <row r="764" ht="12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</row>
    <row r="765" ht="12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</row>
    <row r="766" ht="12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</row>
    <row r="767" ht="12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</row>
    <row r="768" ht="12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</row>
    <row r="769" ht="12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</row>
    <row r="770" ht="12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</row>
    <row r="771" ht="12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</row>
    <row r="772" ht="12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</row>
    <row r="773" ht="12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</row>
    <row r="774" ht="12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</row>
    <row r="775" ht="12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</row>
    <row r="776" ht="12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</row>
    <row r="777" ht="12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</row>
    <row r="778" ht="12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</row>
    <row r="779" ht="12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</row>
    <row r="780" ht="12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</row>
    <row r="781" ht="12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</row>
    <row r="782" ht="12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</row>
    <row r="783" ht="12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</row>
    <row r="784" ht="12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</row>
    <row r="785" ht="12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</row>
    <row r="786" ht="12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</row>
    <row r="787" ht="12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</row>
    <row r="788" ht="12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</row>
    <row r="789" ht="12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</row>
    <row r="790" ht="12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</row>
    <row r="791" ht="12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</row>
    <row r="792" ht="12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</row>
    <row r="793" ht="12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</row>
    <row r="794" ht="12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</row>
    <row r="795" ht="12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</row>
    <row r="796" ht="12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</row>
    <row r="797" ht="12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</row>
    <row r="798" ht="12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</row>
    <row r="799" ht="12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</row>
    <row r="800" ht="12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</row>
    <row r="801" ht="12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</row>
    <row r="802" ht="12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</row>
    <row r="803" ht="12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</row>
    <row r="804" ht="12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</row>
    <row r="805" ht="12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</row>
    <row r="806" ht="12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</row>
    <row r="807" ht="12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</row>
    <row r="808" ht="12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</row>
    <row r="809" ht="12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</row>
    <row r="810" ht="12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</row>
    <row r="811" ht="12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</row>
    <row r="812" ht="12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</row>
    <row r="813" ht="12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</row>
    <row r="814" ht="12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</row>
    <row r="815" ht="12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</row>
    <row r="816" ht="12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</row>
    <row r="817" ht="12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</row>
    <row r="818" ht="12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</row>
    <row r="819" ht="12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</row>
    <row r="820" ht="12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</row>
    <row r="821" ht="12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</row>
    <row r="822" ht="12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</row>
    <row r="823" ht="12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</row>
    <row r="824" ht="12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</row>
    <row r="825" ht="12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</row>
    <row r="826" ht="12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</row>
    <row r="827" ht="12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</row>
    <row r="828" ht="12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</row>
    <row r="829" ht="12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</row>
    <row r="830" ht="12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</row>
    <row r="831" ht="12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</row>
    <row r="832" ht="12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</row>
    <row r="833" ht="12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</row>
    <row r="834" ht="12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</row>
    <row r="835" ht="12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</row>
    <row r="836" ht="12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</row>
    <row r="837" ht="12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</row>
    <row r="838" ht="12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</row>
    <row r="839" ht="12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</row>
    <row r="840" ht="12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</row>
    <row r="841" ht="12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</row>
    <row r="842" ht="12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</row>
    <row r="843" ht="12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</row>
    <row r="844" ht="12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</row>
    <row r="845" ht="12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</row>
    <row r="846" ht="12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</row>
    <row r="847" ht="12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</row>
    <row r="848" ht="12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</row>
    <row r="849" ht="12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</row>
    <row r="850" ht="12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</row>
    <row r="851" ht="12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</row>
    <row r="852" ht="12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</row>
    <row r="853" ht="12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</row>
    <row r="854" ht="12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</row>
    <row r="855" ht="12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</row>
    <row r="856" ht="12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</row>
    <row r="857" ht="12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</row>
    <row r="858" ht="12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</row>
    <row r="859" ht="12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</row>
    <row r="860" ht="12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</row>
    <row r="861" ht="12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</row>
    <row r="862" ht="12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</row>
    <row r="863" ht="12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</row>
    <row r="864" ht="12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</row>
    <row r="865" ht="12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</row>
    <row r="866" ht="12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</row>
    <row r="867" ht="12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</row>
    <row r="868" ht="12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</row>
    <row r="869" ht="12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</row>
    <row r="870" ht="12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</row>
    <row r="871" ht="12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</row>
    <row r="872" ht="12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</row>
    <row r="873" ht="12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</row>
    <row r="874" ht="12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</row>
    <row r="875" ht="12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</row>
    <row r="876" ht="12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</row>
    <row r="877" ht="12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</row>
    <row r="878" ht="12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</row>
    <row r="879" ht="12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</row>
    <row r="880" ht="12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</row>
    <row r="881" ht="12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</row>
    <row r="882" ht="12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</row>
    <row r="883" ht="12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</row>
    <row r="884" ht="12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</row>
    <row r="885" ht="12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</row>
    <row r="886" ht="12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</row>
    <row r="887" ht="12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</row>
    <row r="888" ht="12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</row>
    <row r="889" ht="12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</row>
    <row r="890" ht="12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</row>
    <row r="891" ht="12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</row>
    <row r="892" ht="12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</row>
    <row r="893" ht="12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</row>
    <row r="894" ht="12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</row>
    <row r="895" ht="12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</row>
    <row r="896" ht="12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</row>
    <row r="897" ht="12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</row>
    <row r="898" ht="12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</row>
    <row r="899" ht="12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</row>
    <row r="900" ht="12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</row>
    <row r="901" ht="12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</row>
    <row r="902" ht="12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</row>
    <row r="903" ht="12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</row>
    <row r="904" ht="12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</row>
    <row r="905" ht="12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</row>
    <row r="906" ht="12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</row>
    <row r="907" ht="12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</row>
    <row r="908" ht="12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</row>
    <row r="909" ht="12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</row>
    <row r="910" ht="12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</row>
    <row r="911" ht="12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</row>
    <row r="912" ht="12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</row>
    <row r="913" ht="12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</row>
    <row r="914" ht="12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</row>
    <row r="915" ht="12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</row>
    <row r="916" ht="12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</row>
    <row r="917" ht="12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</row>
    <row r="918" ht="12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</row>
    <row r="919" ht="12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</row>
    <row r="920" ht="12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</row>
    <row r="921" ht="12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</row>
    <row r="922" ht="12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</row>
    <row r="923" ht="12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</row>
    <row r="924" ht="12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</row>
    <row r="925" ht="12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</row>
    <row r="926" ht="12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</row>
    <row r="927" ht="12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</row>
    <row r="928" ht="12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</row>
    <row r="929" ht="12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</row>
    <row r="930" ht="12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</row>
    <row r="931" ht="12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</row>
    <row r="932" ht="12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</row>
    <row r="933" ht="12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</row>
    <row r="934" ht="12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</row>
    <row r="935" ht="12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</row>
    <row r="936" ht="12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</row>
    <row r="937" ht="12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</row>
    <row r="938" ht="12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</row>
    <row r="939" ht="12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</row>
    <row r="940" ht="12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</row>
    <row r="941" ht="12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</row>
    <row r="942" ht="12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</row>
    <row r="943" ht="12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</row>
    <row r="944" ht="12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</row>
    <row r="945" ht="12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</row>
    <row r="946" ht="12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</row>
    <row r="947" ht="12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</row>
    <row r="948" ht="12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</row>
    <row r="949" ht="12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</row>
    <row r="950" ht="12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</row>
    <row r="951" ht="12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</row>
    <row r="952" ht="12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</row>
    <row r="953" ht="12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</row>
    <row r="954" ht="12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</row>
    <row r="955" ht="12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</row>
    <row r="956" ht="12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</row>
    <row r="957" ht="12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</row>
    <row r="958" ht="12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</row>
    <row r="959" ht="12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</row>
    <row r="960" ht="12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</row>
    <row r="961" ht="12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</row>
    <row r="962" ht="12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</row>
    <row r="963" ht="12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</row>
    <row r="964" ht="12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</row>
    <row r="965" ht="12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</row>
    <row r="966" ht="12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</row>
    <row r="967" ht="12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</row>
    <row r="968" ht="12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</row>
    <row r="969" ht="12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</row>
    <row r="970" ht="12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</row>
    <row r="971" ht="12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</row>
    <row r="972" ht="12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</row>
    <row r="973" ht="12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</row>
    <row r="974" ht="12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</row>
    <row r="975" ht="12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</row>
    <row r="976" ht="12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</row>
    <row r="977" ht="12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</row>
    <row r="978" ht="12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</row>
    <row r="979" ht="12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</row>
    <row r="980" ht="12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</row>
    <row r="981" ht="12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</row>
    <row r="982" ht="12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</row>
    <row r="983" ht="12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</row>
    <row r="984" ht="12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</row>
    <row r="985" ht="12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</row>
    <row r="986" ht="12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</row>
    <row r="987" ht="12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</row>
    <row r="988" ht="12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</row>
    <row r="989" ht="12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</row>
    <row r="990" ht="12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</row>
    <row r="991" ht="12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</row>
    <row r="992" ht="12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</row>
    <row r="993" ht="12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</row>
    <row r="994" ht="12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</row>
    <row r="995" ht="12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</row>
    <row r="996" ht="12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</row>
    <row r="997" ht="12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</row>
    <row r="998" ht="12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</row>
    <row r="999" ht="12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</row>
    <row r="1000" ht="12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</row>
  </sheetData>
  <autoFilter ref="$B$2:$K$98"/>
  <conditionalFormatting sqref="I3:I98">
    <cfRule type="containsText" dxfId="0" priority="1" operator="containsText" text="dagegen">
      <formula>NOT(ISERROR(SEARCH(("dagegen"),(I3))))</formula>
    </cfRule>
  </conditionalFormatting>
  <conditionalFormatting sqref="I3:I98">
    <cfRule type="containsText" dxfId="1" priority="2" operator="containsText" text="dafür">
      <formula>NOT(ISERROR(SEARCH(("dafür"),(I3))))</formula>
    </cfRule>
  </conditionalFormatting>
  <conditionalFormatting sqref="I3:I98">
    <cfRule type="containsText" dxfId="2" priority="3" operator="containsText" text="enthalten">
      <formula>NOT(ISERROR(SEARCH(("enthalten"),(I3))))</formula>
    </cfRule>
  </conditionalFormatting>
  <conditionalFormatting sqref="E3:E98">
    <cfRule type="beginsWith" dxfId="3" priority="4" operator="beginsWith" text="m">
      <formula>LEFT((E3),LEN("m"))=("m")</formula>
    </cfRule>
  </conditionalFormatting>
  <conditionalFormatting sqref="E3:E98">
    <cfRule type="beginsWith" dxfId="4" priority="5" operator="beginsWith" text="w">
      <formula>LEFT((E3),LEN("w"))=("w")</formula>
    </cfRule>
  </conditionalFormatting>
  <dataValidations>
    <dataValidation type="list" allowBlank="1" sqref="I3:I98">
      <formula1>"dafür,dagegen,enthalten,abwesend"</formula1>
    </dataValidation>
  </dataValidations>
  <printOptions/>
  <pageMargins bottom="1.025" footer="0.0" header="0.0" left="0.7875" right="0.7875" top="1.025"/>
  <pageSetup paperSize="9" orientation="portrait"/>
  <headerFooter>
    <oddHeader>&amp;C&amp;A</oddHeader>
    <oddFooter>&amp;CSeite 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.43"/>
    <col customWidth="1" min="2" max="3" width="3.57"/>
    <col customWidth="1" min="4" max="4" width="20.14"/>
    <col customWidth="1" min="5" max="5" width="16.57"/>
    <col customWidth="1" min="6" max="6" width="4.86"/>
    <col customWidth="1" min="7" max="7" width="8.0"/>
    <col customWidth="1" min="8" max="8" width="4.86"/>
    <col customWidth="1" min="9" max="9" width="45.14"/>
    <col customWidth="1" min="10" max="10" width="27.71"/>
    <col customWidth="1" min="11" max="11" width="4.71"/>
    <col customWidth="1" min="12" max="12" width="15.14"/>
    <col customWidth="1" min="13" max="13" width="21.57"/>
    <col customWidth="1" min="14" max="14" width="20.57"/>
    <col customWidth="1" min="15" max="15" width="12.14"/>
    <col customWidth="1" min="16" max="16" width="10.71"/>
    <col customWidth="1" min="17" max="17" width="14.14"/>
    <col customWidth="1" min="18" max="18" width="7.0"/>
    <col customWidth="1" min="19" max="19" width="16.43"/>
    <col customWidth="1" min="20" max="38" width="11.57"/>
  </cols>
  <sheetData>
    <row r="1" ht="12.7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</row>
    <row r="2" ht="12.75" customHeight="1">
      <c r="A2" s="2"/>
      <c r="B2" s="2"/>
      <c r="C2" s="2" t="s">
        <v>0</v>
      </c>
      <c r="D2" s="2" t="s">
        <v>1</v>
      </c>
      <c r="E2" s="3" t="s">
        <v>2</v>
      </c>
      <c r="F2" s="2" t="s">
        <v>3</v>
      </c>
      <c r="G2" s="2" t="s">
        <v>4</v>
      </c>
      <c r="H2" s="3" t="s">
        <v>5</v>
      </c>
      <c r="I2" s="2" t="s">
        <v>6</v>
      </c>
      <c r="J2" s="3" t="s">
        <v>7</v>
      </c>
      <c r="K2" s="3" t="s">
        <v>8</v>
      </c>
      <c r="L2" s="3" t="s">
        <v>9</v>
      </c>
      <c r="M2" s="3" t="s">
        <v>10</v>
      </c>
      <c r="N2" s="2" t="s">
        <v>11</v>
      </c>
      <c r="O2" s="3" t="s">
        <v>12</v>
      </c>
      <c r="P2" s="2" t="s">
        <v>13</v>
      </c>
      <c r="Q2" s="2" t="s">
        <v>14</v>
      </c>
      <c r="R2" s="4"/>
      <c r="S2" s="4" t="s">
        <v>17</v>
      </c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</row>
    <row r="3" ht="12.75" customHeight="1">
      <c r="A3" s="1"/>
      <c r="B3" s="4">
        <v>1.0</v>
      </c>
      <c r="C3" s="1">
        <v>40.0</v>
      </c>
      <c r="D3" s="4" t="s">
        <v>18</v>
      </c>
      <c r="E3" s="5" t="s">
        <v>19</v>
      </c>
      <c r="F3" s="1" t="s">
        <v>23</v>
      </c>
      <c r="G3" s="1">
        <v>1958.0</v>
      </c>
      <c r="H3" s="1"/>
      <c r="I3" s="4" t="s">
        <v>26</v>
      </c>
      <c r="J3" s="4" t="s">
        <v>41</v>
      </c>
      <c r="K3" s="4" t="s">
        <v>42</v>
      </c>
      <c r="L3" s="4" t="s">
        <v>48</v>
      </c>
      <c r="M3" s="4" t="s">
        <v>27</v>
      </c>
      <c r="N3" s="1" t="s">
        <v>21</v>
      </c>
      <c r="O3" s="4" t="s">
        <v>52</v>
      </c>
      <c r="P3" s="1" t="s">
        <v>22</v>
      </c>
      <c r="Q3" s="1" t="s">
        <v>24</v>
      </c>
      <c r="R3" s="6" t="s">
        <v>56</v>
      </c>
      <c r="S3" s="1" t="s">
        <v>24</v>
      </c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</row>
    <row r="4" ht="12.75" customHeight="1">
      <c r="A4" s="1"/>
      <c r="B4" s="4">
        <v>2.0</v>
      </c>
      <c r="C4" s="1">
        <v>23.0</v>
      </c>
      <c r="D4" s="4" t="s">
        <v>68</v>
      </c>
      <c r="E4" s="5" t="s">
        <v>69</v>
      </c>
      <c r="F4" s="1" t="s">
        <v>20</v>
      </c>
      <c r="G4" s="1">
        <v>1959.0</v>
      </c>
      <c r="H4" s="1"/>
      <c r="I4" s="4" t="s">
        <v>71</v>
      </c>
      <c r="J4" s="4" t="s">
        <v>41</v>
      </c>
      <c r="K4" s="4" t="s">
        <v>42</v>
      </c>
      <c r="L4" s="4" t="s">
        <v>75</v>
      </c>
      <c r="M4" s="4" t="s">
        <v>27</v>
      </c>
      <c r="N4" s="1" t="s">
        <v>78</v>
      </c>
      <c r="O4" s="4" t="s">
        <v>79</v>
      </c>
      <c r="P4" s="1" t="s">
        <v>22</v>
      </c>
      <c r="Q4" s="1" t="s">
        <v>24</v>
      </c>
      <c r="R4" s="6" t="s">
        <v>56</v>
      </c>
      <c r="S4" s="1" t="s">
        <v>24</v>
      </c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</row>
    <row r="5" ht="12.75" customHeight="1">
      <c r="A5" s="1"/>
      <c r="B5" s="4">
        <v>3.0</v>
      </c>
      <c r="C5" s="1">
        <v>3.0</v>
      </c>
      <c r="D5" s="4" t="s">
        <v>33</v>
      </c>
      <c r="E5" s="5" t="s">
        <v>34</v>
      </c>
      <c r="F5" s="1" t="s">
        <v>20</v>
      </c>
      <c r="G5" s="1">
        <v>1951.0</v>
      </c>
      <c r="H5" s="4" t="s">
        <v>42</v>
      </c>
      <c r="I5" s="4" t="s">
        <v>36</v>
      </c>
      <c r="J5" s="4" t="s">
        <v>41</v>
      </c>
      <c r="K5" s="4"/>
      <c r="L5" s="4" t="s">
        <v>75</v>
      </c>
      <c r="M5" s="4" t="s">
        <v>27</v>
      </c>
      <c r="N5" s="1" t="s">
        <v>35</v>
      </c>
      <c r="O5" s="4" t="s">
        <v>94</v>
      </c>
      <c r="P5" s="1" t="s">
        <v>22</v>
      </c>
      <c r="Q5" s="1" t="s">
        <v>24</v>
      </c>
      <c r="R5" s="6" t="s">
        <v>56</v>
      </c>
      <c r="S5" s="1" t="s">
        <v>24</v>
      </c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</row>
    <row r="6" ht="12.75" customHeight="1">
      <c r="A6" s="1"/>
      <c r="B6" s="4">
        <v>4.0</v>
      </c>
      <c r="C6" s="1">
        <v>19.0</v>
      </c>
      <c r="D6" s="4" t="s">
        <v>99</v>
      </c>
      <c r="E6" s="5" t="s">
        <v>100</v>
      </c>
      <c r="F6" s="1" t="s">
        <v>23</v>
      </c>
      <c r="G6" s="4">
        <v>1958.0</v>
      </c>
      <c r="H6" s="1"/>
      <c r="I6" s="4" t="s">
        <v>103</v>
      </c>
      <c r="J6" s="4" t="s">
        <v>41</v>
      </c>
      <c r="K6" s="4"/>
      <c r="L6" s="4" t="s">
        <v>107</v>
      </c>
      <c r="M6" s="4" t="s">
        <v>108</v>
      </c>
      <c r="N6" s="1" t="s">
        <v>46</v>
      </c>
      <c r="O6" s="4" t="s">
        <v>109</v>
      </c>
      <c r="P6" s="1" t="s">
        <v>40</v>
      </c>
      <c r="Q6" s="1" t="s">
        <v>24</v>
      </c>
      <c r="R6" s="6" t="s">
        <v>56</v>
      </c>
      <c r="S6" s="1" t="s">
        <v>24</v>
      </c>
      <c r="T6" s="1"/>
      <c r="U6" s="1"/>
      <c r="V6" s="4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</row>
    <row r="7" ht="12.75" customHeight="1">
      <c r="A7" s="1"/>
      <c r="B7" s="4">
        <v>5.0</v>
      </c>
      <c r="C7" s="1">
        <v>22.0</v>
      </c>
      <c r="D7" s="4" t="s">
        <v>113</v>
      </c>
      <c r="E7" s="5" t="s">
        <v>114</v>
      </c>
      <c r="F7" s="1" t="s">
        <v>20</v>
      </c>
      <c r="G7" s="4">
        <v>1961.0</v>
      </c>
      <c r="H7" s="1"/>
      <c r="I7" s="4" t="s">
        <v>118</v>
      </c>
      <c r="J7" s="4" t="s">
        <v>41</v>
      </c>
      <c r="K7" s="4"/>
      <c r="L7" s="4" t="s">
        <v>107</v>
      </c>
      <c r="M7" s="4" t="s">
        <v>81</v>
      </c>
      <c r="N7" s="1" t="s">
        <v>30</v>
      </c>
      <c r="O7" s="4" t="s">
        <v>121</v>
      </c>
      <c r="P7" s="1" t="s">
        <v>40</v>
      </c>
      <c r="Q7" s="1" t="s">
        <v>24</v>
      </c>
      <c r="R7" s="6" t="s">
        <v>56</v>
      </c>
      <c r="S7" s="1" t="s">
        <v>122</v>
      </c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</row>
    <row r="8" ht="12.75" customHeight="1">
      <c r="A8" s="1"/>
      <c r="B8" s="4">
        <v>6.0</v>
      </c>
      <c r="C8" s="1">
        <v>8.0</v>
      </c>
      <c r="D8" s="4" t="s">
        <v>59</v>
      </c>
      <c r="E8" s="5" t="s">
        <v>60</v>
      </c>
      <c r="F8" s="1" t="s">
        <v>20</v>
      </c>
      <c r="G8" s="1">
        <v>1947.0</v>
      </c>
      <c r="H8" s="4" t="s">
        <v>42</v>
      </c>
      <c r="I8" s="4" t="s">
        <v>63</v>
      </c>
      <c r="J8" s="4" t="s">
        <v>41</v>
      </c>
      <c r="K8" s="4"/>
      <c r="L8" s="4" t="s">
        <v>107</v>
      </c>
      <c r="M8" s="4" t="s">
        <v>64</v>
      </c>
      <c r="N8" s="1" t="s">
        <v>61</v>
      </c>
      <c r="O8" s="4" t="s">
        <v>109</v>
      </c>
      <c r="P8" s="1" t="s">
        <v>62</v>
      </c>
      <c r="Q8" s="1" t="s">
        <v>24</v>
      </c>
      <c r="R8" s="6" t="s">
        <v>56</v>
      </c>
      <c r="S8" s="1" t="s">
        <v>24</v>
      </c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</row>
    <row r="9" ht="12.75" customHeight="1">
      <c r="A9" s="1"/>
      <c r="B9" s="4">
        <v>7.0</v>
      </c>
      <c r="C9" s="1">
        <v>31.0</v>
      </c>
      <c r="D9" s="4" t="s">
        <v>136</v>
      </c>
      <c r="E9" s="5" t="s">
        <v>137</v>
      </c>
      <c r="F9" s="1" t="s">
        <v>20</v>
      </c>
      <c r="G9" s="1">
        <v>1977.0</v>
      </c>
      <c r="H9" s="1"/>
      <c r="I9" s="4" t="s">
        <v>139</v>
      </c>
      <c r="J9" s="4" t="s">
        <v>140</v>
      </c>
      <c r="K9" s="4" t="s">
        <v>42</v>
      </c>
      <c r="L9" s="4" t="s">
        <v>141</v>
      </c>
      <c r="M9" s="4" t="s">
        <v>27</v>
      </c>
      <c r="N9" s="1" t="s">
        <v>46</v>
      </c>
      <c r="O9" s="4" t="s">
        <v>109</v>
      </c>
      <c r="P9" s="1" t="s">
        <v>22</v>
      </c>
      <c r="Q9" s="1" t="s">
        <v>24</v>
      </c>
      <c r="R9" s="6" t="s">
        <v>56</v>
      </c>
      <c r="S9" s="1" t="s">
        <v>24</v>
      </c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</row>
    <row r="10" ht="12.75" customHeight="1">
      <c r="A10" s="1"/>
      <c r="B10" s="4">
        <v>8.0</v>
      </c>
      <c r="C10" s="1">
        <v>75.0</v>
      </c>
      <c r="D10" s="4" t="s">
        <v>145</v>
      </c>
      <c r="E10" s="4" t="s">
        <v>146</v>
      </c>
      <c r="F10" s="1" t="s">
        <v>20</v>
      </c>
      <c r="G10" s="1">
        <v>1961.0</v>
      </c>
      <c r="H10" s="1"/>
      <c r="I10" s="4" t="s">
        <v>147</v>
      </c>
      <c r="J10" s="4" t="s">
        <v>140</v>
      </c>
      <c r="K10" s="4" t="s">
        <v>42</v>
      </c>
      <c r="L10" s="4" t="s">
        <v>75</v>
      </c>
      <c r="M10" s="4" t="s">
        <v>27</v>
      </c>
      <c r="N10" s="1" t="s">
        <v>46</v>
      </c>
      <c r="O10" s="4" t="s">
        <v>109</v>
      </c>
      <c r="P10" s="1" t="s">
        <v>149</v>
      </c>
      <c r="Q10" s="1" t="s">
        <v>122</v>
      </c>
      <c r="R10" s="6" t="s">
        <v>56</v>
      </c>
      <c r="S10" s="1" t="s">
        <v>122</v>
      </c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</row>
    <row r="11" ht="12.75" customHeight="1">
      <c r="A11" s="1"/>
      <c r="B11" s="4">
        <v>9.0</v>
      </c>
      <c r="C11" s="1">
        <v>70.0</v>
      </c>
      <c r="D11" s="4" t="s">
        <v>152</v>
      </c>
      <c r="E11" s="5" t="s">
        <v>153</v>
      </c>
      <c r="F11" s="1" t="s">
        <v>23</v>
      </c>
      <c r="G11" s="4">
        <v>1959.0</v>
      </c>
      <c r="H11" s="1"/>
      <c r="I11" s="4" t="s">
        <v>139</v>
      </c>
      <c r="J11" s="4" t="s">
        <v>140</v>
      </c>
      <c r="K11" s="4" t="s">
        <v>42</v>
      </c>
      <c r="L11" s="4" t="s">
        <v>155</v>
      </c>
      <c r="M11" s="4" t="s">
        <v>27</v>
      </c>
      <c r="N11" s="1" t="s">
        <v>61</v>
      </c>
      <c r="O11" s="4" t="s">
        <v>109</v>
      </c>
      <c r="P11" s="1" t="s">
        <v>40</v>
      </c>
      <c r="Q11" s="1" t="s">
        <v>122</v>
      </c>
      <c r="R11" s="6" t="s">
        <v>56</v>
      </c>
      <c r="S11" s="1" t="s">
        <v>122</v>
      </c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</row>
    <row r="12" ht="12.75" customHeight="1">
      <c r="A12" s="1"/>
      <c r="B12" s="4">
        <v>10.0</v>
      </c>
      <c r="C12" s="1">
        <v>7.0</v>
      </c>
      <c r="D12" s="4" t="s">
        <v>54</v>
      </c>
      <c r="E12" s="5" t="s">
        <v>55</v>
      </c>
      <c r="F12" s="1" t="s">
        <v>20</v>
      </c>
      <c r="G12" s="4">
        <v>1949.0</v>
      </c>
      <c r="H12" s="4" t="s">
        <v>42</v>
      </c>
      <c r="I12" s="4" t="s">
        <v>58</v>
      </c>
      <c r="J12" s="4" t="s">
        <v>140</v>
      </c>
      <c r="K12" s="4" t="s">
        <v>42</v>
      </c>
      <c r="L12" s="4" t="s">
        <v>155</v>
      </c>
      <c r="M12" s="4" t="s">
        <v>27</v>
      </c>
      <c r="N12" s="1" t="s">
        <v>57</v>
      </c>
      <c r="O12" s="4" t="s">
        <v>79</v>
      </c>
      <c r="P12" s="1" t="s">
        <v>40</v>
      </c>
      <c r="Q12" s="1" t="s">
        <v>24</v>
      </c>
      <c r="R12" s="6" t="s">
        <v>56</v>
      </c>
      <c r="S12" s="1" t="s">
        <v>24</v>
      </c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</row>
    <row r="13" ht="12.75" customHeight="1">
      <c r="A13" s="1"/>
      <c r="B13" s="4">
        <v>11.0</v>
      </c>
      <c r="C13" s="1">
        <v>73.0</v>
      </c>
      <c r="D13" s="4" t="s">
        <v>162</v>
      </c>
      <c r="E13" s="5" t="s">
        <v>164</v>
      </c>
      <c r="F13" s="1" t="s">
        <v>23</v>
      </c>
      <c r="G13" s="4">
        <v>1952.0</v>
      </c>
      <c r="H13" s="4" t="s">
        <v>42</v>
      </c>
      <c r="I13" s="4" t="s">
        <v>166</v>
      </c>
      <c r="J13" s="4" t="s">
        <v>140</v>
      </c>
      <c r="K13" s="4" t="s">
        <v>42</v>
      </c>
      <c r="L13" s="4" t="s">
        <v>155</v>
      </c>
      <c r="M13" s="4" t="s">
        <v>27</v>
      </c>
      <c r="N13" s="1" t="s">
        <v>91</v>
      </c>
      <c r="O13" s="4" t="s">
        <v>94</v>
      </c>
      <c r="P13" s="1" t="s">
        <v>125</v>
      </c>
      <c r="Q13" s="4" t="s">
        <v>168</v>
      </c>
      <c r="R13" s="6" t="s">
        <v>56</v>
      </c>
      <c r="S13" s="1" t="s">
        <v>122</v>
      </c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</row>
    <row r="14" ht="12.75" customHeight="1">
      <c r="A14" s="1"/>
      <c r="B14" s="4">
        <v>12.0</v>
      </c>
      <c r="C14" s="1">
        <v>67.0</v>
      </c>
      <c r="D14" s="4" t="s">
        <v>172</v>
      </c>
      <c r="E14" s="5" t="s">
        <v>143</v>
      </c>
      <c r="F14" s="1" t="s">
        <v>20</v>
      </c>
      <c r="G14" s="4">
        <v>1955.0</v>
      </c>
      <c r="H14" s="1"/>
      <c r="I14" s="4" t="s">
        <v>58</v>
      </c>
      <c r="J14" s="4" t="s">
        <v>140</v>
      </c>
      <c r="K14" s="4" t="s">
        <v>42</v>
      </c>
      <c r="L14" s="4" t="s">
        <v>155</v>
      </c>
      <c r="M14" s="4" t="s">
        <v>27</v>
      </c>
      <c r="N14" s="1" t="s">
        <v>91</v>
      </c>
      <c r="O14" s="4" t="s">
        <v>94</v>
      </c>
      <c r="P14" s="1" t="s">
        <v>31</v>
      </c>
      <c r="Q14" s="4" t="s">
        <v>24</v>
      </c>
      <c r="R14" s="6" t="s">
        <v>56</v>
      </c>
      <c r="S14" s="1" t="s">
        <v>122</v>
      </c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</row>
    <row r="15" ht="12.75" customHeight="1">
      <c r="A15" s="1"/>
      <c r="B15" s="4">
        <v>13.0</v>
      </c>
      <c r="C15" s="1">
        <v>78.0</v>
      </c>
      <c r="D15" s="4" t="s">
        <v>181</v>
      </c>
      <c r="E15" s="5" t="s">
        <v>137</v>
      </c>
      <c r="F15" s="1" t="s">
        <v>20</v>
      </c>
      <c r="G15" s="4">
        <v>1949.0</v>
      </c>
      <c r="H15" s="4" t="s">
        <v>42</v>
      </c>
      <c r="I15" s="4" t="s">
        <v>58</v>
      </c>
      <c r="J15" s="4" t="s">
        <v>140</v>
      </c>
      <c r="K15" s="4" t="s">
        <v>42</v>
      </c>
      <c r="L15" s="4" t="s">
        <v>75</v>
      </c>
      <c r="M15" s="4" t="s">
        <v>27</v>
      </c>
      <c r="N15" s="1" t="s">
        <v>51</v>
      </c>
      <c r="O15" s="4" t="s">
        <v>52</v>
      </c>
      <c r="P15" s="1" t="s">
        <v>31</v>
      </c>
      <c r="Q15" s="4" t="s">
        <v>24</v>
      </c>
      <c r="R15" s="6" t="s">
        <v>56</v>
      </c>
      <c r="S15" s="1" t="s">
        <v>122</v>
      </c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</row>
    <row r="16" ht="12.75" customHeight="1">
      <c r="A16" s="1"/>
      <c r="B16" s="4">
        <v>14.0</v>
      </c>
      <c r="C16" s="1">
        <v>94.0</v>
      </c>
      <c r="D16" s="4" t="s">
        <v>185</v>
      </c>
      <c r="E16" s="5" t="s">
        <v>186</v>
      </c>
      <c r="F16" s="1" t="s">
        <v>23</v>
      </c>
      <c r="G16" s="4">
        <v>1962.0</v>
      </c>
      <c r="H16" s="1"/>
      <c r="I16" s="4" t="s">
        <v>188</v>
      </c>
      <c r="J16" s="4" t="s">
        <v>140</v>
      </c>
      <c r="K16" s="4" t="s">
        <v>42</v>
      </c>
      <c r="L16" s="4" t="s">
        <v>107</v>
      </c>
      <c r="M16" s="4" t="s">
        <v>81</v>
      </c>
      <c r="N16" s="1" t="s">
        <v>61</v>
      </c>
      <c r="O16" s="4" t="s">
        <v>109</v>
      </c>
      <c r="P16" s="1" t="s">
        <v>31</v>
      </c>
      <c r="Q16" s="4" t="s">
        <v>24</v>
      </c>
      <c r="R16" s="6" t="s">
        <v>56</v>
      </c>
      <c r="S16" s="1" t="s">
        <v>122</v>
      </c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</row>
    <row r="17" ht="12.75" customHeight="1">
      <c r="A17" s="1"/>
      <c r="B17" s="4">
        <v>15.0</v>
      </c>
      <c r="C17" s="1">
        <v>60.0</v>
      </c>
      <c r="D17" s="4" t="s">
        <v>195</v>
      </c>
      <c r="E17" s="5" t="s">
        <v>196</v>
      </c>
      <c r="F17" s="1" t="s">
        <v>23</v>
      </c>
      <c r="G17" s="1">
        <v>1978.0</v>
      </c>
      <c r="H17" s="1"/>
      <c r="I17" s="4" t="s">
        <v>198</v>
      </c>
      <c r="J17" s="4" t="s">
        <v>199</v>
      </c>
      <c r="K17" s="4" t="s">
        <v>42</v>
      </c>
      <c r="L17" s="4" t="s">
        <v>75</v>
      </c>
      <c r="M17" s="4" t="s">
        <v>27</v>
      </c>
      <c r="N17" s="1" t="s">
        <v>61</v>
      </c>
      <c r="O17" s="4" t="s">
        <v>109</v>
      </c>
      <c r="P17" s="1" t="s">
        <v>125</v>
      </c>
      <c r="Q17" s="1" t="s">
        <v>122</v>
      </c>
      <c r="R17" s="6" t="s">
        <v>56</v>
      </c>
      <c r="S17" s="1" t="s">
        <v>122</v>
      </c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</row>
    <row r="18" ht="12.75" customHeight="1">
      <c r="A18" s="1"/>
      <c r="B18" s="4">
        <v>16.0</v>
      </c>
      <c r="C18" s="1">
        <v>76.0</v>
      </c>
      <c r="D18" s="4" t="s">
        <v>204</v>
      </c>
      <c r="E18" s="5" t="s">
        <v>205</v>
      </c>
      <c r="F18" s="1" t="s">
        <v>23</v>
      </c>
      <c r="G18" s="4">
        <v>1955.0</v>
      </c>
      <c r="H18" s="1"/>
      <c r="I18" s="4" t="s">
        <v>206</v>
      </c>
      <c r="J18" s="4" t="s">
        <v>199</v>
      </c>
      <c r="K18" s="4" t="s">
        <v>42</v>
      </c>
      <c r="L18" s="4" t="s">
        <v>75</v>
      </c>
      <c r="M18" s="4" t="s">
        <v>27</v>
      </c>
      <c r="N18" s="1" t="s">
        <v>57</v>
      </c>
      <c r="O18" s="4" t="s">
        <v>79</v>
      </c>
      <c r="P18" s="1" t="s">
        <v>117</v>
      </c>
      <c r="Q18" s="1" t="s">
        <v>122</v>
      </c>
      <c r="R18" s="6" t="s">
        <v>56</v>
      </c>
      <c r="S18" s="1" t="s">
        <v>122</v>
      </c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</row>
    <row r="19" ht="12.75" customHeight="1">
      <c r="A19" s="1"/>
      <c r="B19" s="4">
        <v>17.0</v>
      </c>
      <c r="C19" s="1">
        <v>72.0</v>
      </c>
      <c r="D19" s="4" t="s">
        <v>210</v>
      </c>
      <c r="E19" s="5" t="s">
        <v>194</v>
      </c>
      <c r="F19" s="1" t="s">
        <v>23</v>
      </c>
      <c r="G19" s="4">
        <v>1955.0</v>
      </c>
      <c r="H19" s="1"/>
      <c r="I19" s="4" t="s">
        <v>211</v>
      </c>
      <c r="J19" s="4" t="s">
        <v>199</v>
      </c>
      <c r="K19" s="4" t="s">
        <v>42</v>
      </c>
      <c r="L19" s="4" t="s">
        <v>75</v>
      </c>
      <c r="M19" s="4" t="s">
        <v>27</v>
      </c>
      <c r="N19" s="1" t="s">
        <v>91</v>
      </c>
      <c r="O19" s="4" t="s">
        <v>94</v>
      </c>
      <c r="P19" s="1" t="s">
        <v>117</v>
      </c>
      <c r="Q19" s="1" t="s">
        <v>122</v>
      </c>
      <c r="R19" s="6" t="s">
        <v>56</v>
      </c>
      <c r="S19" s="1" t="s">
        <v>122</v>
      </c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</row>
    <row r="20" ht="12.75" customHeight="1">
      <c r="A20" s="1"/>
      <c r="B20" s="4">
        <v>18.0</v>
      </c>
      <c r="C20" s="1">
        <v>62.0</v>
      </c>
      <c r="D20" s="4" t="s">
        <v>214</v>
      </c>
      <c r="E20" s="5" t="s">
        <v>215</v>
      </c>
      <c r="F20" s="1" t="s">
        <v>23</v>
      </c>
      <c r="G20" s="4">
        <v>1966.0</v>
      </c>
      <c r="H20" s="1"/>
      <c r="I20" s="4" t="s">
        <v>216</v>
      </c>
      <c r="J20" s="4" t="s">
        <v>199</v>
      </c>
      <c r="K20" s="4" t="s">
        <v>42</v>
      </c>
      <c r="L20" s="4" t="s">
        <v>75</v>
      </c>
      <c r="M20" s="4" t="s">
        <v>27</v>
      </c>
      <c r="N20" s="1" t="s">
        <v>21</v>
      </c>
      <c r="O20" s="4" t="s">
        <v>52</v>
      </c>
      <c r="P20" s="1" t="s">
        <v>31</v>
      </c>
      <c r="Q20" s="1" t="s">
        <v>122</v>
      </c>
      <c r="R20" s="6" t="s">
        <v>56</v>
      </c>
      <c r="S20" s="1" t="s">
        <v>122</v>
      </c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</row>
    <row r="21" ht="12.75" customHeight="1">
      <c r="A21" s="1"/>
      <c r="B21" s="4">
        <v>19.0</v>
      </c>
      <c r="C21" s="1">
        <v>54.0</v>
      </c>
      <c r="D21" s="4" t="s">
        <v>218</v>
      </c>
      <c r="E21" s="5" t="s">
        <v>219</v>
      </c>
      <c r="F21" s="1" t="s">
        <v>23</v>
      </c>
      <c r="G21" s="4">
        <v>1956.0</v>
      </c>
      <c r="H21" s="1"/>
      <c r="I21" s="4" t="s">
        <v>220</v>
      </c>
      <c r="J21" s="4" t="s">
        <v>199</v>
      </c>
      <c r="K21" s="4" t="s">
        <v>42</v>
      </c>
      <c r="L21" s="4" t="s">
        <v>75</v>
      </c>
      <c r="M21" s="4" t="s">
        <v>27</v>
      </c>
      <c r="N21" s="1" t="s">
        <v>78</v>
      </c>
      <c r="O21" s="4" t="s">
        <v>79</v>
      </c>
      <c r="P21" s="1" t="s">
        <v>117</v>
      </c>
      <c r="Q21" s="1" t="s">
        <v>122</v>
      </c>
      <c r="R21" s="6" t="s">
        <v>56</v>
      </c>
      <c r="S21" s="1" t="s">
        <v>122</v>
      </c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</row>
    <row r="22" ht="12.75" customHeight="1">
      <c r="A22" s="1"/>
      <c r="B22" s="4">
        <v>20.0</v>
      </c>
      <c r="C22" s="1">
        <v>30.0</v>
      </c>
      <c r="D22" s="4" t="s">
        <v>151</v>
      </c>
      <c r="E22" s="5" t="s">
        <v>69</v>
      </c>
      <c r="F22" s="1" t="s">
        <v>20</v>
      </c>
      <c r="G22" s="1">
        <v>1965.0</v>
      </c>
      <c r="H22" s="1"/>
      <c r="I22" s="4" t="s">
        <v>154</v>
      </c>
      <c r="J22" s="4" t="s">
        <v>226</v>
      </c>
      <c r="K22" s="4"/>
      <c r="L22" s="4" t="s">
        <v>48</v>
      </c>
      <c r="M22" s="4" t="s">
        <v>27</v>
      </c>
      <c r="N22" s="1" t="s">
        <v>21</v>
      </c>
      <c r="O22" s="4" t="s">
        <v>52</v>
      </c>
      <c r="P22" s="1" t="s">
        <v>22</v>
      </c>
      <c r="Q22" s="1" t="s">
        <v>24</v>
      </c>
      <c r="R22" s="6" t="s">
        <v>56</v>
      </c>
      <c r="S22" s="1" t="s">
        <v>24</v>
      </c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</row>
    <row r="23" ht="12.75" customHeight="1">
      <c r="A23" s="1"/>
      <c r="B23" s="4">
        <v>21.0</v>
      </c>
      <c r="C23" s="1">
        <v>20.0</v>
      </c>
      <c r="D23" s="4" t="s">
        <v>110</v>
      </c>
      <c r="E23" s="5" t="s">
        <v>111</v>
      </c>
      <c r="F23" s="1" t="s">
        <v>23</v>
      </c>
      <c r="G23" s="1">
        <v>1962.0</v>
      </c>
      <c r="H23" s="1"/>
      <c r="I23" s="4" t="s">
        <v>112</v>
      </c>
      <c r="J23" s="4" t="s">
        <v>234</v>
      </c>
      <c r="K23" s="4"/>
      <c r="L23" s="4" t="s">
        <v>107</v>
      </c>
      <c r="M23" s="4" t="s">
        <v>27</v>
      </c>
      <c r="N23" s="1" t="s">
        <v>61</v>
      </c>
      <c r="O23" s="4" t="s">
        <v>109</v>
      </c>
      <c r="P23" s="1" t="s">
        <v>62</v>
      </c>
      <c r="Q23" s="1" t="s">
        <v>24</v>
      </c>
      <c r="R23" s="6" t="s">
        <v>56</v>
      </c>
      <c r="S23" s="1" t="s">
        <v>24</v>
      </c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</row>
    <row r="24" ht="12.75" customHeight="1">
      <c r="A24" s="1"/>
      <c r="B24" s="4">
        <v>22.0</v>
      </c>
      <c r="C24" s="1">
        <v>90.0</v>
      </c>
      <c r="D24" s="4" t="s">
        <v>238</v>
      </c>
      <c r="E24" s="5" t="s">
        <v>114</v>
      </c>
      <c r="F24" s="1" t="s">
        <v>20</v>
      </c>
      <c r="G24" s="4">
        <v>1965.0</v>
      </c>
      <c r="H24" s="1"/>
      <c r="I24" s="4" t="s">
        <v>239</v>
      </c>
      <c r="J24" s="4" t="s">
        <v>234</v>
      </c>
      <c r="K24" s="4"/>
      <c r="L24" s="4" t="s">
        <v>107</v>
      </c>
      <c r="M24" s="4" t="s">
        <v>27</v>
      </c>
      <c r="N24" s="1" t="s">
        <v>57</v>
      </c>
      <c r="O24" s="4" t="s">
        <v>79</v>
      </c>
      <c r="P24" s="1" t="s">
        <v>240</v>
      </c>
      <c r="Q24" s="1" t="s">
        <v>122</v>
      </c>
      <c r="R24" s="6" t="s">
        <v>56</v>
      </c>
      <c r="S24" s="1" t="s">
        <v>122</v>
      </c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</row>
    <row r="25" ht="12.75" customHeight="1">
      <c r="A25" s="1"/>
      <c r="B25" s="4">
        <v>23.0</v>
      </c>
      <c r="C25" s="1">
        <v>56.0</v>
      </c>
      <c r="D25" s="4" t="s">
        <v>241</v>
      </c>
      <c r="E25" s="5" t="s">
        <v>242</v>
      </c>
      <c r="F25" s="1" t="s">
        <v>20</v>
      </c>
      <c r="G25" s="4">
        <v>1953.0</v>
      </c>
      <c r="H25" s="4" t="s">
        <v>42</v>
      </c>
      <c r="I25" s="4" t="s">
        <v>133</v>
      </c>
      <c r="J25" s="4" t="s">
        <v>243</v>
      </c>
      <c r="K25" s="4"/>
      <c r="L25" s="4" t="s">
        <v>107</v>
      </c>
      <c r="M25" s="4" t="s">
        <v>27</v>
      </c>
      <c r="N25" s="1" t="s">
        <v>246</v>
      </c>
      <c r="O25" s="4" t="s">
        <v>94</v>
      </c>
      <c r="P25" s="1" t="s">
        <v>31</v>
      </c>
      <c r="Q25" s="4" t="s">
        <v>24</v>
      </c>
      <c r="R25" s="6" t="s">
        <v>56</v>
      </c>
      <c r="S25" s="1" t="s">
        <v>122</v>
      </c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</row>
    <row r="26" ht="12.75" customHeight="1">
      <c r="A26" s="1"/>
      <c r="B26" s="4">
        <v>24.0</v>
      </c>
      <c r="C26" s="1">
        <v>32.0</v>
      </c>
      <c r="D26" s="4" t="s">
        <v>156</v>
      </c>
      <c r="E26" s="4" t="s">
        <v>157</v>
      </c>
      <c r="F26" s="1" t="s">
        <v>20</v>
      </c>
      <c r="G26" s="1">
        <v>1946.0</v>
      </c>
      <c r="H26" s="4" t="s">
        <v>42</v>
      </c>
      <c r="I26" s="4" t="s">
        <v>158</v>
      </c>
      <c r="J26" s="4" t="s">
        <v>234</v>
      </c>
      <c r="K26" s="4"/>
      <c r="L26" s="4" t="s">
        <v>107</v>
      </c>
      <c r="M26" s="4" t="s">
        <v>27</v>
      </c>
      <c r="N26" s="1" t="s">
        <v>30</v>
      </c>
      <c r="O26" s="4" t="s">
        <v>121</v>
      </c>
      <c r="P26" s="1" t="s">
        <v>22</v>
      </c>
      <c r="Q26" s="1" t="s">
        <v>24</v>
      </c>
      <c r="R26" s="6" t="s">
        <v>56</v>
      </c>
      <c r="S26" s="1" t="s">
        <v>24</v>
      </c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</row>
    <row r="27" ht="12.75" customHeight="1">
      <c r="A27" s="1"/>
      <c r="B27" s="4">
        <v>25.0</v>
      </c>
      <c r="C27" s="1">
        <v>93.0</v>
      </c>
      <c r="D27" s="4" t="s">
        <v>135</v>
      </c>
      <c r="E27" s="5" t="s">
        <v>205</v>
      </c>
      <c r="F27" s="1" t="s">
        <v>23</v>
      </c>
      <c r="G27" s="4">
        <v>1961.0</v>
      </c>
      <c r="H27" s="1"/>
      <c r="I27" s="4" t="s">
        <v>250</v>
      </c>
      <c r="J27" s="4" t="s">
        <v>234</v>
      </c>
      <c r="K27" s="4"/>
      <c r="L27" s="4" t="s">
        <v>75</v>
      </c>
      <c r="M27" s="4" t="s">
        <v>27</v>
      </c>
      <c r="N27" s="1" t="s">
        <v>30</v>
      </c>
      <c r="O27" s="4" t="s">
        <v>121</v>
      </c>
      <c r="P27" s="1" t="s">
        <v>31</v>
      </c>
      <c r="Q27" s="4" t="s">
        <v>168</v>
      </c>
      <c r="R27" s="6" t="s">
        <v>56</v>
      </c>
      <c r="S27" s="1" t="s">
        <v>122</v>
      </c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</row>
    <row r="28" ht="12.75" customHeight="1">
      <c r="A28" s="1"/>
      <c r="B28" s="4">
        <v>26.0</v>
      </c>
      <c r="C28" s="1">
        <v>61.0</v>
      </c>
      <c r="D28" s="4" t="s">
        <v>256</v>
      </c>
      <c r="E28" s="5" t="s">
        <v>257</v>
      </c>
      <c r="F28" s="1" t="s">
        <v>23</v>
      </c>
      <c r="G28" s="4">
        <v>1963.0</v>
      </c>
      <c r="H28" s="1"/>
      <c r="I28" s="4" t="s">
        <v>258</v>
      </c>
      <c r="J28" s="4" t="s">
        <v>243</v>
      </c>
      <c r="K28" s="4"/>
      <c r="L28" s="4" t="s">
        <v>107</v>
      </c>
      <c r="M28" s="4" t="s">
        <v>27</v>
      </c>
      <c r="N28" s="1" t="s">
        <v>39</v>
      </c>
      <c r="O28" s="4" t="s">
        <v>94</v>
      </c>
      <c r="P28" s="1" t="s">
        <v>31</v>
      </c>
      <c r="Q28" s="1" t="s">
        <v>122</v>
      </c>
      <c r="R28" s="6" t="s">
        <v>56</v>
      </c>
      <c r="S28" s="1" t="s">
        <v>122</v>
      </c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</row>
    <row r="29" ht="12.75" customHeight="1">
      <c r="A29" s="1"/>
      <c r="B29" s="4">
        <v>27.0</v>
      </c>
      <c r="C29" s="1">
        <v>37.0</v>
      </c>
      <c r="D29" s="4" t="s">
        <v>174</v>
      </c>
      <c r="E29" s="5" t="s">
        <v>175</v>
      </c>
      <c r="F29" s="1" t="s">
        <v>20</v>
      </c>
      <c r="G29" s="1">
        <v>1979.0</v>
      </c>
      <c r="H29" s="1"/>
      <c r="I29" s="4" t="s">
        <v>158</v>
      </c>
      <c r="J29" s="4" t="s">
        <v>234</v>
      </c>
      <c r="K29" s="4"/>
      <c r="L29" s="4" t="s">
        <v>107</v>
      </c>
      <c r="M29" s="4" t="s">
        <v>27</v>
      </c>
      <c r="N29" s="1" t="s">
        <v>21</v>
      </c>
      <c r="O29" s="4" t="s">
        <v>52</v>
      </c>
      <c r="P29" s="1" t="s">
        <v>22</v>
      </c>
      <c r="Q29" s="1" t="s">
        <v>24</v>
      </c>
      <c r="R29" s="6" t="s">
        <v>56</v>
      </c>
      <c r="S29" s="1" t="s">
        <v>24</v>
      </c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</row>
    <row r="30" ht="12.75" customHeight="1">
      <c r="A30" s="1"/>
      <c r="B30" s="4">
        <v>28.0</v>
      </c>
      <c r="C30" s="1">
        <v>26.0</v>
      </c>
      <c r="D30" s="4" t="s">
        <v>131</v>
      </c>
      <c r="E30" s="5" t="s">
        <v>132</v>
      </c>
      <c r="F30" s="1" t="s">
        <v>20</v>
      </c>
      <c r="G30" s="4">
        <v>1980.0</v>
      </c>
      <c r="H30" s="1"/>
      <c r="I30" s="4" t="s">
        <v>133</v>
      </c>
      <c r="J30" s="4" t="s">
        <v>243</v>
      </c>
      <c r="K30" s="4"/>
      <c r="L30" s="4" t="s">
        <v>107</v>
      </c>
      <c r="M30" s="4" t="s">
        <v>27</v>
      </c>
      <c r="N30" s="1" t="s">
        <v>21</v>
      </c>
      <c r="O30" s="4" t="s">
        <v>52</v>
      </c>
      <c r="P30" s="1" t="s">
        <v>31</v>
      </c>
      <c r="Q30" s="4" t="s">
        <v>119</v>
      </c>
      <c r="R30" s="6" t="s">
        <v>56</v>
      </c>
      <c r="S30" s="1" t="s">
        <v>122</v>
      </c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</row>
    <row r="31" ht="12.75" customHeight="1">
      <c r="A31" s="1"/>
      <c r="B31" s="4">
        <v>29.0</v>
      </c>
      <c r="C31" s="1">
        <v>53.0</v>
      </c>
      <c r="D31" s="4" t="s">
        <v>232</v>
      </c>
      <c r="E31" s="4" t="s">
        <v>233</v>
      </c>
      <c r="F31" s="1" t="s">
        <v>20</v>
      </c>
      <c r="G31" s="1">
        <v>1956.0</v>
      </c>
      <c r="H31" s="1"/>
      <c r="I31" s="4" t="s">
        <v>237</v>
      </c>
      <c r="J31" s="4" t="s">
        <v>234</v>
      </c>
      <c r="K31" s="4" t="s">
        <v>42</v>
      </c>
      <c r="L31" s="4" t="s">
        <v>107</v>
      </c>
      <c r="M31" s="4" t="s">
        <v>27</v>
      </c>
      <c r="N31" s="1" t="s">
        <v>235</v>
      </c>
      <c r="O31" s="4" t="s">
        <v>52</v>
      </c>
      <c r="P31" s="4" t="s">
        <v>236</v>
      </c>
      <c r="Q31" s="1" t="s">
        <v>122</v>
      </c>
      <c r="R31" s="6" t="s">
        <v>56</v>
      </c>
      <c r="S31" s="1" t="s">
        <v>122</v>
      </c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</row>
    <row r="32" ht="12.75" customHeight="1">
      <c r="A32" s="1"/>
      <c r="B32" s="4">
        <v>30.0</v>
      </c>
      <c r="C32" s="1">
        <v>55.0</v>
      </c>
      <c r="D32" s="4" t="s">
        <v>244</v>
      </c>
      <c r="E32" s="5" t="s">
        <v>245</v>
      </c>
      <c r="F32" s="1" t="s">
        <v>20</v>
      </c>
      <c r="G32" s="4">
        <v>1975.0</v>
      </c>
      <c r="H32" s="1"/>
      <c r="I32" s="4" t="s">
        <v>158</v>
      </c>
      <c r="J32" s="4" t="s">
        <v>234</v>
      </c>
      <c r="K32" s="4"/>
      <c r="L32" s="4" t="s">
        <v>107</v>
      </c>
      <c r="M32" s="4" t="s">
        <v>108</v>
      </c>
      <c r="N32" s="1" t="s">
        <v>61</v>
      </c>
      <c r="O32" s="4" t="s">
        <v>109</v>
      </c>
      <c r="P32" s="1" t="s">
        <v>31</v>
      </c>
      <c r="Q32" s="4" t="s">
        <v>24</v>
      </c>
      <c r="R32" s="6" t="s">
        <v>56</v>
      </c>
      <c r="S32" s="1" t="s">
        <v>122</v>
      </c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</row>
    <row r="33" ht="12.75" customHeight="1">
      <c r="A33" s="1"/>
      <c r="B33" s="4">
        <v>31.0</v>
      </c>
      <c r="C33" s="1">
        <v>18.0</v>
      </c>
      <c r="D33" s="4" t="s">
        <v>101</v>
      </c>
      <c r="E33" s="5" t="s">
        <v>102</v>
      </c>
      <c r="F33" s="1" t="s">
        <v>20</v>
      </c>
      <c r="G33" s="4">
        <v>1940.0</v>
      </c>
      <c r="H33" s="4" t="s">
        <v>42</v>
      </c>
      <c r="I33" s="4" t="s">
        <v>105</v>
      </c>
      <c r="J33" s="4" t="s">
        <v>234</v>
      </c>
      <c r="K33" s="4"/>
      <c r="L33" s="4" t="s">
        <v>107</v>
      </c>
      <c r="M33" s="4" t="s">
        <v>106</v>
      </c>
      <c r="N33" s="1" t="s">
        <v>57</v>
      </c>
      <c r="O33" s="4" t="s">
        <v>79</v>
      </c>
      <c r="P33" s="1" t="s">
        <v>104</v>
      </c>
      <c r="Q33" s="1" t="s">
        <v>24</v>
      </c>
      <c r="R33" s="6" t="s">
        <v>56</v>
      </c>
      <c r="S33" s="1" t="s">
        <v>24</v>
      </c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</row>
    <row r="34" ht="12.75" customHeight="1">
      <c r="A34" s="1"/>
      <c r="B34" s="4">
        <v>32.0</v>
      </c>
      <c r="C34" s="1">
        <v>84.0</v>
      </c>
      <c r="D34" s="4" t="s">
        <v>275</v>
      </c>
      <c r="E34" s="5" t="s">
        <v>276</v>
      </c>
      <c r="F34" s="1" t="s">
        <v>23</v>
      </c>
      <c r="G34" s="4">
        <v>1949.0</v>
      </c>
      <c r="H34" s="4" t="s">
        <v>42</v>
      </c>
      <c r="I34" s="4" t="s">
        <v>277</v>
      </c>
      <c r="J34" s="4" t="s">
        <v>234</v>
      </c>
      <c r="K34" s="4"/>
      <c r="L34" s="4" t="s">
        <v>107</v>
      </c>
      <c r="M34" s="4" t="s">
        <v>106</v>
      </c>
      <c r="N34" s="1" t="s">
        <v>35</v>
      </c>
      <c r="O34" s="4" t="s">
        <v>94</v>
      </c>
      <c r="P34" s="1" t="s">
        <v>31</v>
      </c>
      <c r="Q34" s="4" t="s">
        <v>119</v>
      </c>
      <c r="R34" s="6" t="s">
        <v>56</v>
      </c>
      <c r="S34" s="1" t="s">
        <v>122</v>
      </c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</row>
    <row r="35" ht="12.75" customHeight="1">
      <c r="A35" s="1"/>
      <c r="B35" s="4">
        <v>33.0</v>
      </c>
      <c r="C35" s="1">
        <v>14.0</v>
      </c>
      <c r="D35" s="4" t="s">
        <v>86</v>
      </c>
      <c r="E35" s="5" t="s">
        <v>87</v>
      </c>
      <c r="F35" s="1" t="s">
        <v>20</v>
      </c>
      <c r="G35" s="1">
        <v>1964.0</v>
      </c>
      <c r="H35" s="1"/>
      <c r="I35" s="4" t="s">
        <v>89</v>
      </c>
      <c r="J35" s="4" t="s">
        <v>234</v>
      </c>
      <c r="K35" s="4"/>
      <c r="L35" s="4" t="s">
        <v>107</v>
      </c>
      <c r="M35" s="4" t="s">
        <v>81</v>
      </c>
      <c r="N35" s="1" t="s">
        <v>39</v>
      </c>
      <c r="O35" s="4" t="s">
        <v>94</v>
      </c>
      <c r="P35" s="1" t="s">
        <v>88</v>
      </c>
      <c r="Q35" s="1" t="s">
        <v>24</v>
      </c>
      <c r="R35" s="6" t="s">
        <v>56</v>
      </c>
      <c r="S35" s="1" t="s">
        <v>122</v>
      </c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</row>
    <row r="36" ht="12.75" customHeight="1">
      <c r="A36" s="1"/>
      <c r="B36" s="4">
        <v>34.0</v>
      </c>
      <c r="C36" s="1">
        <v>17.0</v>
      </c>
      <c r="D36" s="4" t="s">
        <v>96</v>
      </c>
      <c r="E36" s="5" t="s">
        <v>97</v>
      </c>
      <c r="F36" s="4" t="s">
        <v>23</v>
      </c>
      <c r="G36" s="4">
        <v>1956.0</v>
      </c>
      <c r="H36" s="1"/>
      <c r="I36" s="4" t="s">
        <v>98</v>
      </c>
      <c r="J36" s="4" t="s">
        <v>281</v>
      </c>
      <c r="K36" s="4" t="s">
        <v>42</v>
      </c>
      <c r="L36" s="4" t="s">
        <v>107</v>
      </c>
      <c r="M36" s="4" t="s">
        <v>27</v>
      </c>
      <c r="N36" s="1" t="s">
        <v>91</v>
      </c>
      <c r="O36" s="4" t="s">
        <v>94</v>
      </c>
      <c r="P36" s="1" t="s">
        <v>40</v>
      </c>
      <c r="Q36" s="1" t="s">
        <v>24</v>
      </c>
      <c r="R36" s="6" t="s">
        <v>56</v>
      </c>
      <c r="S36" s="1" t="s">
        <v>24</v>
      </c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</row>
    <row r="37" ht="12.75" customHeight="1">
      <c r="A37" s="1"/>
      <c r="B37" s="4">
        <v>35.0</v>
      </c>
      <c r="C37" s="1">
        <v>92.0</v>
      </c>
      <c r="D37" s="4" t="s">
        <v>284</v>
      </c>
      <c r="E37" s="5" t="s">
        <v>29</v>
      </c>
      <c r="F37" s="1" t="s">
        <v>20</v>
      </c>
      <c r="G37" s="4">
        <v>1952.0</v>
      </c>
      <c r="H37" s="4" t="s">
        <v>42</v>
      </c>
      <c r="I37" s="4" t="s">
        <v>285</v>
      </c>
      <c r="J37" s="4" t="s">
        <v>281</v>
      </c>
      <c r="K37" s="4"/>
      <c r="L37" s="4" t="s">
        <v>75</v>
      </c>
      <c r="M37" s="4" t="s">
        <v>108</v>
      </c>
      <c r="N37" s="1" t="s">
        <v>57</v>
      </c>
      <c r="O37" s="4" t="s">
        <v>79</v>
      </c>
      <c r="P37" s="1" t="s">
        <v>286</v>
      </c>
      <c r="Q37" s="1" t="s">
        <v>122</v>
      </c>
      <c r="R37" s="6" t="s">
        <v>56</v>
      </c>
      <c r="S37" s="1" t="s">
        <v>122</v>
      </c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</row>
    <row r="38" ht="12.75" customHeight="1">
      <c r="A38" s="1"/>
      <c r="B38" s="4">
        <v>36.0</v>
      </c>
      <c r="C38" s="1">
        <v>81.0</v>
      </c>
      <c r="D38" s="4" t="s">
        <v>288</v>
      </c>
      <c r="E38" s="5" t="s">
        <v>289</v>
      </c>
      <c r="F38" s="1" t="s">
        <v>23</v>
      </c>
      <c r="G38" s="4">
        <v>1954.0</v>
      </c>
      <c r="H38" s="1"/>
      <c r="I38" s="4" t="s">
        <v>290</v>
      </c>
      <c r="J38" s="4" t="s">
        <v>281</v>
      </c>
      <c r="K38" s="4"/>
      <c r="L38" s="4" t="s">
        <v>294</v>
      </c>
      <c r="M38" s="4" t="s">
        <v>108</v>
      </c>
      <c r="N38" s="1" t="s">
        <v>21</v>
      </c>
      <c r="O38" s="4" t="s">
        <v>52</v>
      </c>
      <c r="P38" s="1" t="s">
        <v>31</v>
      </c>
      <c r="Q38" s="4" t="s">
        <v>24</v>
      </c>
      <c r="R38" s="6" t="s">
        <v>56</v>
      </c>
      <c r="S38" s="1" t="s">
        <v>122</v>
      </c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</row>
    <row r="39" ht="12.75" customHeight="1">
      <c r="A39" s="1"/>
      <c r="B39" s="4">
        <v>37.0</v>
      </c>
      <c r="C39" s="1">
        <v>77.0</v>
      </c>
      <c r="D39" s="4" t="s">
        <v>282</v>
      </c>
      <c r="E39" s="5" t="s">
        <v>276</v>
      </c>
      <c r="F39" s="1" t="s">
        <v>23</v>
      </c>
      <c r="G39" s="1">
        <v>1962.0</v>
      </c>
      <c r="H39" s="1"/>
      <c r="I39" s="4" t="s">
        <v>283</v>
      </c>
      <c r="J39" s="4" t="s">
        <v>281</v>
      </c>
      <c r="K39" s="4"/>
      <c r="L39" s="4" t="s">
        <v>107</v>
      </c>
      <c r="M39" s="4" t="s">
        <v>106</v>
      </c>
      <c r="N39" s="1" t="s">
        <v>61</v>
      </c>
      <c r="O39" s="4" t="s">
        <v>109</v>
      </c>
      <c r="P39" s="1" t="s">
        <v>88</v>
      </c>
      <c r="Q39" s="4" t="s">
        <v>24</v>
      </c>
      <c r="R39" s="6" t="s">
        <v>56</v>
      </c>
      <c r="S39" s="1" t="s">
        <v>122</v>
      </c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</row>
    <row r="40" ht="12.75" customHeight="1">
      <c r="A40" s="1"/>
      <c r="B40" s="4">
        <v>38.0</v>
      </c>
      <c r="C40" s="1">
        <v>21.0</v>
      </c>
      <c r="D40" s="4" t="s">
        <v>115</v>
      </c>
      <c r="E40" s="5" t="s">
        <v>116</v>
      </c>
      <c r="F40" s="1" t="s">
        <v>20</v>
      </c>
      <c r="G40" s="4">
        <v>1953.0</v>
      </c>
      <c r="H40" s="4" t="s">
        <v>42</v>
      </c>
      <c r="I40" s="4" t="s">
        <v>120</v>
      </c>
      <c r="J40" s="4" t="s">
        <v>281</v>
      </c>
      <c r="K40" s="4"/>
      <c r="L40" s="4" t="s">
        <v>107</v>
      </c>
      <c r="M40" s="4" t="s">
        <v>106</v>
      </c>
      <c r="N40" s="1" t="s">
        <v>61</v>
      </c>
      <c r="O40" s="4" t="s">
        <v>109</v>
      </c>
      <c r="P40" s="1" t="s">
        <v>117</v>
      </c>
      <c r="Q40" s="4" t="s">
        <v>119</v>
      </c>
      <c r="R40" s="6" t="s">
        <v>56</v>
      </c>
      <c r="S40" s="1" t="s">
        <v>122</v>
      </c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</row>
    <row r="41" ht="12.75" customHeight="1">
      <c r="A41" s="1"/>
      <c r="B41" s="4">
        <v>39.0</v>
      </c>
      <c r="C41" s="1">
        <v>11.0</v>
      </c>
      <c r="D41" s="4" t="s">
        <v>76</v>
      </c>
      <c r="E41" s="5" t="s">
        <v>77</v>
      </c>
      <c r="F41" s="1" t="s">
        <v>20</v>
      </c>
      <c r="G41" s="1">
        <v>1947.0</v>
      </c>
      <c r="H41" s="4" t="s">
        <v>42</v>
      </c>
      <c r="I41" s="4" t="s">
        <v>80</v>
      </c>
      <c r="J41" s="4" t="s">
        <v>281</v>
      </c>
      <c r="K41" s="4"/>
      <c r="L41" s="4" t="s">
        <v>107</v>
      </c>
      <c r="M41" s="4" t="s">
        <v>81</v>
      </c>
      <c r="N41" s="1" t="s">
        <v>21</v>
      </c>
      <c r="O41" s="4" t="s">
        <v>52</v>
      </c>
      <c r="P41" s="1" t="s">
        <v>22</v>
      </c>
      <c r="Q41" s="1" t="s">
        <v>24</v>
      </c>
      <c r="R41" s="6" t="s">
        <v>56</v>
      </c>
      <c r="S41" s="1" t="s">
        <v>24</v>
      </c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</row>
    <row r="42" ht="12.75" customHeight="1">
      <c r="A42" s="1"/>
      <c r="B42" s="4">
        <v>40.0</v>
      </c>
      <c r="C42" s="1">
        <v>65.0</v>
      </c>
      <c r="D42" s="4" t="s">
        <v>263</v>
      </c>
      <c r="E42" s="5" t="s">
        <v>264</v>
      </c>
      <c r="F42" s="1" t="s">
        <v>23</v>
      </c>
      <c r="G42" s="4">
        <v>1956.0</v>
      </c>
      <c r="H42" s="1"/>
      <c r="I42" s="4" t="s">
        <v>265</v>
      </c>
      <c r="J42" s="4" t="s">
        <v>310</v>
      </c>
      <c r="K42" s="4" t="s">
        <v>42</v>
      </c>
      <c r="L42" s="4" t="s">
        <v>75</v>
      </c>
      <c r="M42" s="4" t="s">
        <v>27</v>
      </c>
      <c r="N42" s="1" t="s">
        <v>78</v>
      </c>
      <c r="O42" s="4" t="s">
        <v>79</v>
      </c>
      <c r="P42" s="1" t="s">
        <v>31</v>
      </c>
      <c r="Q42" s="4" t="s">
        <v>24</v>
      </c>
      <c r="R42" s="6" t="s">
        <v>56</v>
      </c>
      <c r="S42" s="1" t="s">
        <v>122</v>
      </c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</row>
    <row r="43" ht="12.75" customHeight="1">
      <c r="A43" s="1"/>
      <c r="B43" s="4">
        <v>41.0</v>
      </c>
      <c r="C43" s="1">
        <v>10.0</v>
      </c>
      <c r="D43" s="4" t="s">
        <v>72</v>
      </c>
      <c r="E43" s="5" t="s">
        <v>73</v>
      </c>
      <c r="F43" s="1" t="s">
        <v>20</v>
      </c>
      <c r="G43" s="1">
        <v>1965.0</v>
      </c>
      <c r="H43" s="1"/>
      <c r="I43" s="4" t="s">
        <v>74</v>
      </c>
      <c r="J43" s="4" t="s">
        <v>314</v>
      </c>
      <c r="K43" s="4" t="s">
        <v>42</v>
      </c>
      <c r="L43" s="4" t="s">
        <v>75</v>
      </c>
      <c r="M43" s="4" t="s">
        <v>27</v>
      </c>
      <c r="N43" s="1" t="s">
        <v>61</v>
      </c>
      <c r="O43" s="4" t="s">
        <v>109</v>
      </c>
      <c r="P43" s="1" t="s">
        <v>62</v>
      </c>
      <c r="Q43" s="1" t="s">
        <v>24</v>
      </c>
      <c r="R43" s="6" t="s">
        <v>56</v>
      </c>
      <c r="S43" s="1" t="s">
        <v>24</v>
      </c>
      <c r="T43" s="4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</row>
    <row r="44" ht="12.75" customHeight="1">
      <c r="A44" s="1"/>
      <c r="B44" s="4">
        <v>42.0</v>
      </c>
      <c r="C44" s="1">
        <v>45.0</v>
      </c>
      <c r="D44" s="4" t="s">
        <v>202</v>
      </c>
      <c r="E44" s="5" t="s">
        <v>203</v>
      </c>
      <c r="F44" s="1" t="s">
        <v>20</v>
      </c>
      <c r="G44" s="1">
        <v>1972.0</v>
      </c>
      <c r="H44" s="1"/>
      <c r="I44" s="4" t="s">
        <v>207</v>
      </c>
      <c r="J44" s="4" t="s">
        <v>314</v>
      </c>
      <c r="K44" s="4" t="s">
        <v>42</v>
      </c>
      <c r="L44" s="4" t="s">
        <v>155</v>
      </c>
      <c r="M44" s="4" t="s">
        <v>27</v>
      </c>
      <c r="N44" s="1" t="s">
        <v>61</v>
      </c>
      <c r="O44" s="4" t="s">
        <v>109</v>
      </c>
      <c r="P44" s="1" t="s">
        <v>62</v>
      </c>
      <c r="Q44" s="1" t="s">
        <v>24</v>
      </c>
      <c r="R44" s="6" t="s">
        <v>56</v>
      </c>
      <c r="S44" s="1" t="s">
        <v>24</v>
      </c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</row>
    <row r="45" ht="12.75" customHeight="1">
      <c r="A45" s="1"/>
      <c r="B45" s="4">
        <v>43.0</v>
      </c>
      <c r="C45" s="1">
        <v>91.0</v>
      </c>
      <c r="D45" s="4" t="s">
        <v>311</v>
      </c>
      <c r="E45" s="4" t="s">
        <v>312</v>
      </c>
      <c r="F45" s="1" t="s">
        <v>23</v>
      </c>
      <c r="G45" s="4">
        <v>1970.0</v>
      </c>
      <c r="H45" s="1"/>
      <c r="I45" s="4" t="s">
        <v>313</v>
      </c>
      <c r="J45" s="4" t="s">
        <v>314</v>
      </c>
      <c r="K45" s="4"/>
      <c r="L45" s="4" t="s">
        <v>75</v>
      </c>
      <c r="M45" s="4" t="s">
        <v>27</v>
      </c>
      <c r="N45" s="1" t="s">
        <v>35</v>
      </c>
      <c r="O45" s="4" t="s">
        <v>94</v>
      </c>
      <c r="P45" s="1" t="s">
        <v>104</v>
      </c>
      <c r="Q45" s="1" t="s">
        <v>122</v>
      </c>
      <c r="R45" s="6" t="s">
        <v>56</v>
      </c>
      <c r="S45" s="1" t="s">
        <v>122</v>
      </c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</row>
    <row r="46" ht="12.75" customHeight="1">
      <c r="A46" s="1"/>
      <c r="B46" s="4">
        <v>44.0</v>
      </c>
      <c r="C46" s="1">
        <v>25.0</v>
      </c>
      <c r="D46" s="4" t="s">
        <v>127</v>
      </c>
      <c r="E46" s="5" t="s">
        <v>128</v>
      </c>
      <c r="F46" s="1" t="s">
        <v>20</v>
      </c>
      <c r="G46" s="1">
        <v>1953.0</v>
      </c>
      <c r="H46" s="4" t="s">
        <v>42</v>
      </c>
      <c r="I46" s="4" t="s">
        <v>130</v>
      </c>
      <c r="J46" s="4" t="s">
        <v>314</v>
      </c>
      <c r="K46" s="4" t="s">
        <v>42</v>
      </c>
      <c r="L46" s="4" t="s">
        <v>75</v>
      </c>
      <c r="M46" s="4" t="s">
        <v>27</v>
      </c>
      <c r="N46" s="1" t="s">
        <v>129</v>
      </c>
      <c r="O46" s="4" t="s">
        <v>121</v>
      </c>
      <c r="P46" s="1" t="s">
        <v>22</v>
      </c>
      <c r="Q46" s="1" t="s">
        <v>24</v>
      </c>
      <c r="R46" s="6" t="s">
        <v>56</v>
      </c>
      <c r="S46" s="1" t="s">
        <v>24</v>
      </c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</row>
    <row r="47" ht="12.75" customHeight="1">
      <c r="A47" s="1"/>
      <c r="B47" s="4">
        <v>45.0</v>
      </c>
      <c r="C47" s="1">
        <v>9.0</v>
      </c>
      <c r="D47" s="4" t="s">
        <v>65</v>
      </c>
      <c r="E47" s="5" t="s">
        <v>66</v>
      </c>
      <c r="F47" s="1" t="s">
        <v>20</v>
      </c>
      <c r="G47" s="1">
        <v>1963.0</v>
      </c>
      <c r="H47" s="1"/>
      <c r="I47" s="4" t="s">
        <v>70</v>
      </c>
      <c r="J47" s="4" t="s">
        <v>25</v>
      </c>
      <c r="K47" s="4" t="s">
        <v>42</v>
      </c>
      <c r="L47" s="4" t="s">
        <v>48</v>
      </c>
      <c r="M47" s="4" t="s">
        <v>27</v>
      </c>
      <c r="N47" s="1" t="s">
        <v>67</v>
      </c>
      <c r="O47" s="4" t="s">
        <v>79</v>
      </c>
      <c r="P47" s="1" t="s">
        <v>22</v>
      </c>
      <c r="Q47" s="1" t="s">
        <v>24</v>
      </c>
      <c r="R47" s="6" t="s">
        <v>56</v>
      </c>
      <c r="S47" s="1" t="s">
        <v>24</v>
      </c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</row>
    <row r="48" ht="12.75" customHeight="1">
      <c r="A48" s="1"/>
      <c r="B48" s="4">
        <v>46.0</v>
      </c>
      <c r="C48" s="1">
        <v>1.0</v>
      </c>
      <c r="D48" s="4" t="s">
        <v>15</v>
      </c>
      <c r="E48" s="5" t="s">
        <v>16</v>
      </c>
      <c r="F48" s="1" t="s">
        <v>20</v>
      </c>
      <c r="G48" s="1">
        <v>1946.0</v>
      </c>
      <c r="H48" s="4" t="s">
        <v>42</v>
      </c>
      <c r="I48" s="4" t="s">
        <v>25</v>
      </c>
      <c r="J48" s="4" t="s">
        <v>25</v>
      </c>
      <c r="K48" s="4" t="s">
        <v>42</v>
      </c>
      <c r="L48" s="4" t="s">
        <v>155</v>
      </c>
      <c r="M48" s="4" t="s">
        <v>27</v>
      </c>
      <c r="N48" s="1" t="s">
        <v>21</v>
      </c>
      <c r="O48" s="4" t="s">
        <v>52</v>
      </c>
      <c r="P48" s="1" t="s">
        <v>22</v>
      </c>
      <c r="Q48" s="1" t="s">
        <v>24</v>
      </c>
      <c r="R48" s="6" t="s">
        <v>56</v>
      </c>
      <c r="S48" s="1" t="s">
        <v>24</v>
      </c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</row>
    <row r="49" ht="12.75" customHeight="1">
      <c r="A49" s="1"/>
      <c r="B49" s="4">
        <v>47.0</v>
      </c>
      <c r="C49" s="1">
        <v>85.0</v>
      </c>
      <c r="D49" s="4" t="s">
        <v>300</v>
      </c>
      <c r="E49" s="5" t="s">
        <v>114</v>
      </c>
      <c r="F49" s="1" t="s">
        <v>20</v>
      </c>
      <c r="G49" s="4">
        <v>1975.0</v>
      </c>
      <c r="H49" s="1"/>
      <c r="I49" s="4" t="s">
        <v>301</v>
      </c>
      <c r="J49" s="4" t="s">
        <v>25</v>
      </c>
      <c r="K49" s="4" t="s">
        <v>42</v>
      </c>
      <c r="L49" s="4" t="s">
        <v>48</v>
      </c>
      <c r="M49" s="4" t="s">
        <v>27</v>
      </c>
      <c r="N49" s="1" t="s">
        <v>21</v>
      </c>
      <c r="O49" s="4" t="s">
        <v>52</v>
      </c>
      <c r="P49" s="1" t="s">
        <v>117</v>
      </c>
      <c r="Q49" s="1" t="s">
        <v>122</v>
      </c>
      <c r="R49" s="6" t="s">
        <v>56</v>
      </c>
      <c r="S49" s="1" t="s">
        <v>122</v>
      </c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</row>
    <row r="50" ht="12.75" customHeight="1">
      <c r="A50" s="1"/>
      <c r="B50" s="4">
        <v>48.0</v>
      </c>
      <c r="C50" s="1">
        <v>39.0</v>
      </c>
      <c r="D50" s="4" t="s">
        <v>180</v>
      </c>
      <c r="E50" s="4" t="s">
        <v>182</v>
      </c>
      <c r="F50" s="1" t="s">
        <v>20</v>
      </c>
      <c r="G50" s="1">
        <v>1973.0</v>
      </c>
      <c r="H50" s="1"/>
      <c r="I50" s="4" t="s">
        <v>161</v>
      </c>
      <c r="J50" s="4" t="s">
        <v>319</v>
      </c>
      <c r="K50" s="4"/>
      <c r="L50" s="4" t="s">
        <v>155</v>
      </c>
      <c r="M50" s="4" t="s">
        <v>27</v>
      </c>
      <c r="N50" s="1" t="s">
        <v>46</v>
      </c>
      <c r="O50" s="4" t="s">
        <v>109</v>
      </c>
      <c r="P50" s="1" t="s">
        <v>22</v>
      </c>
      <c r="Q50" s="1" t="s">
        <v>24</v>
      </c>
      <c r="R50" s="6" t="s">
        <v>56</v>
      </c>
      <c r="S50" s="1" t="s">
        <v>24</v>
      </c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</row>
    <row r="51" ht="12.75" customHeight="1">
      <c r="A51" s="1"/>
      <c r="B51" s="4">
        <v>49.0</v>
      </c>
      <c r="C51" s="1">
        <v>46.0</v>
      </c>
      <c r="D51" s="4" t="s">
        <v>208</v>
      </c>
      <c r="E51" s="5" t="s">
        <v>209</v>
      </c>
      <c r="F51" s="1" t="s">
        <v>20</v>
      </c>
      <c r="G51" s="1">
        <v>1957.0</v>
      </c>
      <c r="H51" s="1"/>
      <c r="I51" s="4" t="s">
        <v>161</v>
      </c>
      <c r="J51" s="4" t="s">
        <v>319</v>
      </c>
      <c r="K51" s="4"/>
      <c r="L51" s="4" t="s">
        <v>155</v>
      </c>
      <c r="M51" s="4" t="s">
        <v>27</v>
      </c>
      <c r="N51" s="1" t="s">
        <v>46</v>
      </c>
      <c r="O51" s="4" t="s">
        <v>109</v>
      </c>
      <c r="P51" s="1" t="s">
        <v>22</v>
      </c>
      <c r="Q51" s="1" t="s">
        <v>24</v>
      </c>
      <c r="R51" s="6" t="s">
        <v>56</v>
      </c>
      <c r="S51" s="1" t="s">
        <v>24</v>
      </c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</row>
    <row r="52" ht="12.75" customHeight="1">
      <c r="A52" s="1"/>
      <c r="B52" s="4">
        <v>50.0</v>
      </c>
      <c r="C52" s="1">
        <v>88.0</v>
      </c>
      <c r="D52" s="4" t="s">
        <v>306</v>
      </c>
      <c r="E52" s="5" t="s">
        <v>69</v>
      </c>
      <c r="F52" s="1" t="s">
        <v>20</v>
      </c>
      <c r="G52" s="4">
        <v>1967.0</v>
      </c>
      <c r="H52" s="1"/>
      <c r="I52" s="4" t="s">
        <v>307</v>
      </c>
      <c r="J52" s="4" t="s">
        <v>319</v>
      </c>
      <c r="K52" s="4"/>
      <c r="L52" s="4" t="s">
        <v>155</v>
      </c>
      <c r="M52" s="4" t="s">
        <v>27</v>
      </c>
      <c r="N52" s="1" t="s">
        <v>46</v>
      </c>
      <c r="O52" s="4" t="s">
        <v>109</v>
      </c>
      <c r="P52" s="1" t="s">
        <v>31</v>
      </c>
      <c r="Q52" s="4" t="s">
        <v>24</v>
      </c>
      <c r="R52" s="6" t="s">
        <v>56</v>
      </c>
      <c r="S52" s="1" t="s">
        <v>122</v>
      </c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</row>
    <row r="53" ht="12.75" customHeight="1">
      <c r="A53" s="1"/>
      <c r="B53" s="4">
        <v>51.0</v>
      </c>
      <c r="C53" s="1">
        <v>34.0</v>
      </c>
      <c r="D53" s="4" t="s">
        <v>163</v>
      </c>
      <c r="E53" s="5" t="s">
        <v>165</v>
      </c>
      <c r="F53" s="1" t="s">
        <v>23</v>
      </c>
      <c r="G53" s="1">
        <v>1963.0</v>
      </c>
      <c r="H53" s="1"/>
      <c r="I53" s="4" t="s">
        <v>161</v>
      </c>
      <c r="J53" s="4" t="s">
        <v>319</v>
      </c>
      <c r="K53" s="4"/>
      <c r="L53" s="4" t="s">
        <v>155</v>
      </c>
      <c r="M53" s="4" t="s">
        <v>27</v>
      </c>
      <c r="N53" s="1" t="s">
        <v>61</v>
      </c>
      <c r="O53" s="4" t="s">
        <v>109</v>
      </c>
      <c r="P53" s="1" t="s">
        <v>62</v>
      </c>
      <c r="Q53" s="1" t="s">
        <v>24</v>
      </c>
      <c r="R53" s="6" t="s">
        <v>56</v>
      </c>
      <c r="S53" s="1" t="s">
        <v>24</v>
      </c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</row>
    <row r="54" ht="12.75" customHeight="1">
      <c r="A54" s="1"/>
      <c r="B54" s="4">
        <v>52.0</v>
      </c>
      <c r="C54" s="1">
        <v>12.0</v>
      </c>
      <c r="D54" s="4" t="s">
        <v>82</v>
      </c>
      <c r="E54" s="5" t="s">
        <v>55</v>
      </c>
      <c r="F54" s="1" t="s">
        <v>20</v>
      </c>
      <c r="G54" s="1">
        <v>1960.0</v>
      </c>
      <c r="H54" s="1"/>
      <c r="I54" s="4" t="s">
        <v>320</v>
      </c>
      <c r="J54" s="4" t="s">
        <v>319</v>
      </c>
      <c r="K54" s="4"/>
      <c r="L54" s="4" t="s">
        <v>155</v>
      </c>
      <c r="M54" s="4" t="s">
        <v>27</v>
      </c>
      <c r="N54" s="1" t="s">
        <v>30</v>
      </c>
      <c r="O54" s="4" t="s">
        <v>121</v>
      </c>
      <c r="P54" s="1" t="s">
        <v>22</v>
      </c>
      <c r="Q54" s="1" t="s">
        <v>24</v>
      </c>
      <c r="R54" s="6" t="s">
        <v>56</v>
      </c>
      <c r="S54" s="1" t="s">
        <v>24</v>
      </c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</row>
    <row r="55" ht="12.75" customHeight="1">
      <c r="A55" s="1"/>
      <c r="B55" s="4">
        <v>53.0</v>
      </c>
      <c r="C55" s="1">
        <v>15.0</v>
      </c>
      <c r="D55" s="4" t="s">
        <v>90</v>
      </c>
      <c r="E55" s="5" t="s">
        <v>85</v>
      </c>
      <c r="F55" s="1" t="s">
        <v>20</v>
      </c>
      <c r="G55" s="1">
        <v>1971.0</v>
      </c>
      <c r="H55" s="1"/>
      <c r="I55" s="4" t="s">
        <v>321</v>
      </c>
      <c r="J55" s="4" t="s">
        <v>319</v>
      </c>
      <c r="K55" s="4" t="s">
        <v>42</v>
      </c>
      <c r="L55" s="7" t="s">
        <v>155</v>
      </c>
      <c r="M55" s="4" t="s">
        <v>27</v>
      </c>
      <c r="N55" s="1" t="s">
        <v>91</v>
      </c>
      <c r="O55" s="4" t="s">
        <v>94</v>
      </c>
      <c r="P55" s="1" t="s">
        <v>22</v>
      </c>
      <c r="Q55" s="1" t="s">
        <v>24</v>
      </c>
      <c r="R55" s="6" t="s">
        <v>56</v>
      </c>
      <c r="S55" s="1" t="s">
        <v>24</v>
      </c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</row>
    <row r="56" ht="12.75" customHeight="1">
      <c r="A56" s="1"/>
      <c r="B56" s="4">
        <v>54.0</v>
      </c>
      <c r="C56" s="1">
        <v>33.0</v>
      </c>
      <c r="D56" s="4" t="s">
        <v>159</v>
      </c>
      <c r="E56" s="5" t="s">
        <v>160</v>
      </c>
      <c r="F56" s="1" t="s">
        <v>20</v>
      </c>
      <c r="G56" s="1">
        <v>1971.0</v>
      </c>
      <c r="H56" s="1"/>
      <c r="I56" s="4" t="s">
        <v>161</v>
      </c>
      <c r="J56" s="4" t="s">
        <v>319</v>
      </c>
      <c r="K56" s="4"/>
      <c r="L56" s="4" t="s">
        <v>155</v>
      </c>
      <c r="M56" s="4" t="s">
        <v>27</v>
      </c>
      <c r="N56" s="1" t="s">
        <v>91</v>
      </c>
      <c r="O56" s="4" t="s">
        <v>94</v>
      </c>
      <c r="P56" s="1" t="s">
        <v>22</v>
      </c>
      <c r="Q56" s="1" t="s">
        <v>24</v>
      </c>
      <c r="R56" s="6" t="s">
        <v>56</v>
      </c>
      <c r="S56" s="1" t="s">
        <v>24</v>
      </c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</row>
    <row r="57" ht="12.75" customHeight="1">
      <c r="A57" s="1"/>
      <c r="B57" s="4">
        <v>55.0</v>
      </c>
      <c r="C57" s="1">
        <v>49.0</v>
      </c>
      <c r="D57" s="4" t="s">
        <v>221</v>
      </c>
      <c r="E57" s="5" t="s">
        <v>222</v>
      </c>
      <c r="F57" s="1" t="s">
        <v>20</v>
      </c>
      <c r="G57" s="4">
        <v>1965.0</v>
      </c>
      <c r="H57" s="1"/>
      <c r="I57" s="4" t="s">
        <v>161</v>
      </c>
      <c r="J57" s="4" t="s">
        <v>319</v>
      </c>
      <c r="K57" s="4"/>
      <c r="L57" s="4" t="s">
        <v>155</v>
      </c>
      <c r="M57" s="4" t="s">
        <v>27</v>
      </c>
      <c r="N57" s="1" t="s">
        <v>91</v>
      </c>
      <c r="O57" s="4" t="s">
        <v>94</v>
      </c>
      <c r="P57" s="1" t="s">
        <v>22</v>
      </c>
      <c r="Q57" s="4" t="s">
        <v>119</v>
      </c>
      <c r="R57" s="6" t="s">
        <v>56</v>
      </c>
      <c r="S57" s="1" t="s">
        <v>168</v>
      </c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</row>
    <row r="58" ht="12.75" customHeight="1">
      <c r="A58" s="1"/>
      <c r="B58" s="4">
        <v>56.0</v>
      </c>
      <c r="C58" s="1">
        <v>44.0</v>
      </c>
      <c r="D58" s="4" t="s">
        <v>200</v>
      </c>
      <c r="E58" s="5" t="s">
        <v>201</v>
      </c>
      <c r="F58" s="1" t="s">
        <v>20</v>
      </c>
      <c r="G58" s="1">
        <v>1963.0</v>
      </c>
      <c r="H58" s="1"/>
      <c r="I58" s="4" t="s">
        <v>161</v>
      </c>
      <c r="J58" s="4" t="s">
        <v>319</v>
      </c>
      <c r="K58" s="4"/>
      <c r="L58" s="4" t="s">
        <v>155</v>
      </c>
      <c r="M58" s="4" t="s">
        <v>27</v>
      </c>
      <c r="N58" s="1" t="s">
        <v>21</v>
      </c>
      <c r="O58" s="4" t="s">
        <v>52</v>
      </c>
      <c r="P58" s="1" t="s">
        <v>22</v>
      </c>
      <c r="Q58" s="1" t="s">
        <v>24</v>
      </c>
      <c r="R58" s="6" t="s">
        <v>56</v>
      </c>
      <c r="S58" s="1" t="s">
        <v>24</v>
      </c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</row>
    <row r="59" ht="12.75" customHeight="1">
      <c r="A59" s="1"/>
      <c r="B59" s="4">
        <v>57.0</v>
      </c>
      <c r="C59" s="1">
        <v>80.0</v>
      </c>
      <c r="D59" s="4" t="s">
        <v>291</v>
      </c>
      <c r="E59" s="4" t="s">
        <v>292</v>
      </c>
      <c r="F59" s="1" t="s">
        <v>20</v>
      </c>
      <c r="G59" s="1">
        <v>1973.0</v>
      </c>
      <c r="H59" s="1"/>
      <c r="I59" s="4" t="s">
        <v>161</v>
      </c>
      <c r="J59" s="4" t="s">
        <v>319</v>
      </c>
      <c r="K59" s="4"/>
      <c r="L59" s="4" t="s">
        <v>155</v>
      </c>
      <c r="M59" s="4" t="s">
        <v>27</v>
      </c>
      <c r="N59" s="1" t="s">
        <v>21</v>
      </c>
      <c r="O59" s="4" t="s">
        <v>52</v>
      </c>
      <c r="P59" s="4" t="s">
        <v>293</v>
      </c>
      <c r="Q59" s="1" t="s">
        <v>122</v>
      </c>
      <c r="R59" s="6" t="s">
        <v>56</v>
      </c>
      <c r="S59" s="1" t="s">
        <v>122</v>
      </c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</row>
    <row r="60" ht="12.75" customHeight="1">
      <c r="A60" s="1"/>
      <c r="B60" s="4">
        <v>58.0</v>
      </c>
      <c r="C60" s="1">
        <v>6.0</v>
      </c>
      <c r="D60" s="4" t="s">
        <v>49</v>
      </c>
      <c r="E60" s="5" t="s">
        <v>50</v>
      </c>
      <c r="F60" s="1" t="s">
        <v>23</v>
      </c>
      <c r="G60" s="1">
        <v>1956.0</v>
      </c>
      <c r="H60" s="1"/>
      <c r="I60" s="4" t="s">
        <v>53</v>
      </c>
      <c r="J60" s="4" t="s">
        <v>319</v>
      </c>
      <c r="K60" s="4"/>
      <c r="L60" s="4" t="s">
        <v>155</v>
      </c>
      <c r="M60" s="4" t="s">
        <v>27</v>
      </c>
      <c r="N60" s="1" t="s">
        <v>51</v>
      </c>
      <c r="O60" s="4" t="s">
        <v>52</v>
      </c>
      <c r="P60" s="1" t="s">
        <v>22</v>
      </c>
      <c r="Q60" s="1" t="s">
        <v>24</v>
      </c>
      <c r="R60" s="6" t="s">
        <v>56</v>
      </c>
      <c r="S60" s="1" t="s">
        <v>24</v>
      </c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</row>
    <row r="61" ht="12.75" customHeight="1">
      <c r="A61" s="1"/>
      <c r="B61" s="4">
        <v>59.0</v>
      </c>
      <c r="C61" s="1">
        <v>68.0</v>
      </c>
      <c r="D61" s="4" t="s">
        <v>269</v>
      </c>
      <c r="E61" s="5" t="s">
        <v>270</v>
      </c>
      <c r="F61" s="1" t="s">
        <v>20</v>
      </c>
      <c r="G61" s="1">
        <v>1948.0</v>
      </c>
      <c r="H61" s="4" t="s">
        <v>42</v>
      </c>
      <c r="I61" s="4" t="s">
        <v>161</v>
      </c>
      <c r="J61" s="4" t="s">
        <v>319</v>
      </c>
      <c r="K61" s="4"/>
      <c r="L61" s="4" t="s">
        <v>155</v>
      </c>
      <c r="M61" s="4" t="s">
        <v>27</v>
      </c>
      <c r="N61" s="1" t="s">
        <v>235</v>
      </c>
      <c r="O61" s="4" t="s">
        <v>52</v>
      </c>
      <c r="P61" s="1" t="s">
        <v>31</v>
      </c>
      <c r="Q61" s="4" t="s">
        <v>24</v>
      </c>
      <c r="R61" s="6" t="s">
        <v>56</v>
      </c>
      <c r="S61" s="1" t="s">
        <v>122</v>
      </c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</row>
    <row r="62" ht="12.75" customHeight="1">
      <c r="A62" s="1"/>
      <c r="B62" s="4">
        <v>60.0</v>
      </c>
      <c r="C62" s="1">
        <v>95.0</v>
      </c>
      <c r="D62" s="4" t="s">
        <v>315</v>
      </c>
      <c r="E62" s="5" t="s">
        <v>316</v>
      </c>
      <c r="F62" s="1" t="s">
        <v>20</v>
      </c>
      <c r="G62" s="4">
        <v>1985.0</v>
      </c>
      <c r="H62" s="1"/>
      <c r="I62" s="4" t="s">
        <v>161</v>
      </c>
      <c r="J62" s="4" t="s">
        <v>319</v>
      </c>
      <c r="K62" s="4"/>
      <c r="L62" s="4" t="s">
        <v>155</v>
      </c>
      <c r="M62" s="4" t="s">
        <v>108</v>
      </c>
      <c r="N62" s="1" t="s">
        <v>91</v>
      </c>
      <c r="O62" s="4" t="s">
        <v>94</v>
      </c>
      <c r="P62" s="1" t="s">
        <v>31</v>
      </c>
      <c r="Q62" s="1" t="s">
        <v>122</v>
      </c>
      <c r="R62" s="6" t="s">
        <v>56</v>
      </c>
      <c r="S62" s="1" t="s">
        <v>122</v>
      </c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</row>
    <row r="63" ht="12.75" customHeight="1">
      <c r="A63" s="1"/>
      <c r="B63" s="4">
        <v>61.0</v>
      </c>
      <c r="C63" s="1">
        <v>57.0</v>
      </c>
      <c r="D63" s="4" t="s">
        <v>247</v>
      </c>
      <c r="E63" s="5" t="s">
        <v>248</v>
      </c>
      <c r="F63" s="1" t="s">
        <v>20</v>
      </c>
      <c r="G63" s="4">
        <v>1966.0</v>
      </c>
      <c r="H63" s="1"/>
      <c r="I63" s="4" t="s">
        <v>249</v>
      </c>
      <c r="J63" s="4" t="s">
        <v>322</v>
      </c>
      <c r="K63" s="4" t="s">
        <v>42</v>
      </c>
      <c r="L63" s="4" t="s">
        <v>323</v>
      </c>
      <c r="M63" s="4" t="s">
        <v>81</v>
      </c>
      <c r="N63" s="1" t="s">
        <v>51</v>
      </c>
      <c r="O63" s="4" t="s">
        <v>52</v>
      </c>
      <c r="P63" s="1" t="s">
        <v>40</v>
      </c>
      <c r="Q63" s="1" t="s">
        <v>122</v>
      </c>
      <c r="R63" s="6" t="s">
        <v>56</v>
      </c>
      <c r="S63" s="1" t="s">
        <v>122</v>
      </c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</row>
    <row r="64" ht="12.75" customHeight="1">
      <c r="A64" s="1"/>
      <c r="B64" s="4">
        <v>62.0</v>
      </c>
      <c r="C64" s="1">
        <v>74.0</v>
      </c>
      <c r="D64" s="4" t="s">
        <v>278</v>
      </c>
      <c r="E64" s="5" t="s">
        <v>279</v>
      </c>
      <c r="F64" s="1" t="s">
        <v>23</v>
      </c>
      <c r="G64" s="4">
        <v>1958.0</v>
      </c>
      <c r="H64" s="1"/>
      <c r="I64" s="4" t="s">
        <v>280</v>
      </c>
      <c r="J64" s="4" t="s">
        <v>324</v>
      </c>
      <c r="K64" s="4" t="s">
        <v>42</v>
      </c>
      <c r="L64" s="4" t="s">
        <v>75</v>
      </c>
      <c r="M64" s="4" t="s">
        <v>27</v>
      </c>
      <c r="N64" s="1" t="s">
        <v>67</v>
      </c>
      <c r="O64" s="4" t="s">
        <v>79</v>
      </c>
      <c r="P64" s="1" t="s">
        <v>31</v>
      </c>
      <c r="Q64" s="4" t="s">
        <v>24</v>
      </c>
      <c r="R64" s="6" t="s">
        <v>56</v>
      </c>
      <c r="S64" s="1" t="s">
        <v>122</v>
      </c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</row>
    <row r="65" ht="12.75" customHeight="1">
      <c r="A65" s="1"/>
      <c r="B65" s="4">
        <v>63.0</v>
      </c>
      <c r="C65" s="1">
        <v>35.0</v>
      </c>
      <c r="D65" s="4" t="s">
        <v>167</v>
      </c>
      <c r="E65" s="5" t="s">
        <v>73</v>
      </c>
      <c r="F65" s="1" t="s">
        <v>20</v>
      </c>
      <c r="G65" s="1">
        <v>1963.0</v>
      </c>
      <c r="H65" s="1"/>
      <c r="I65" s="4" t="s">
        <v>169</v>
      </c>
      <c r="J65" s="4" t="s">
        <v>324</v>
      </c>
      <c r="K65" s="4" t="s">
        <v>42</v>
      </c>
      <c r="L65" s="4" t="s">
        <v>48</v>
      </c>
      <c r="M65" s="4" t="s">
        <v>27</v>
      </c>
      <c r="N65" s="1" t="s">
        <v>21</v>
      </c>
      <c r="O65" s="4" t="s">
        <v>52</v>
      </c>
      <c r="P65" s="1" t="s">
        <v>22</v>
      </c>
      <c r="Q65" s="1" t="s">
        <v>24</v>
      </c>
      <c r="R65" s="6" t="s">
        <v>56</v>
      </c>
      <c r="S65" s="1" t="s">
        <v>24</v>
      </c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</row>
    <row r="66" ht="12.75" customHeight="1">
      <c r="A66" s="1"/>
      <c r="B66" s="4">
        <v>64.0</v>
      </c>
      <c r="C66" s="1">
        <v>50.0</v>
      </c>
      <c r="D66" s="4" t="s">
        <v>223</v>
      </c>
      <c r="E66" s="5" t="s">
        <v>224</v>
      </c>
      <c r="F66" s="1" t="s">
        <v>23</v>
      </c>
      <c r="G66" s="4">
        <v>1964.0</v>
      </c>
      <c r="H66" s="1"/>
      <c r="I66" s="4" t="s">
        <v>225</v>
      </c>
      <c r="J66" s="4" t="s">
        <v>324</v>
      </c>
      <c r="K66" s="4"/>
      <c r="L66" s="4" t="s">
        <v>48</v>
      </c>
      <c r="M66" s="4" t="s">
        <v>27</v>
      </c>
      <c r="N66" s="1" t="s">
        <v>129</v>
      </c>
      <c r="O66" s="4" t="s">
        <v>121</v>
      </c>
      <c r="P66" s="1" t="s">
        <v>31</v>
      </c>
      <c r="Q66" s="1" t="s">
        <v>168</v>
      </c>
      <c r="R66" s="6" t="s">
        <v>56</v>
      </c>
      <c r="S66" s="1" t="s">
        <v>168</v>
      </c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</row>
    <row r="67" ht="12.75" customHeight="1">
      <c r="A67" s="1"/>
      <c r="B67" s="4">
        <v>65.0</v>
      </c>
      <c r="C67" s="1">
        <v>52.0</v>
      </c>
      <c r="D67" s="4" t="s">
        <v>231</v>
      </c>
      <c r="E67" s="5" t="s">
        <v>55</v>
      </c>
      <c r="F67" s="1" t="s">
        <v>20</v>
      </c>
      <c r="G67" s="4">
        <v>1958.0</v>
      </c>
      <c r="H67" s="1"/>
      <c r="I67" s="4" t="s">
        <v>83</v>
      </c>
      <c r="J67" s="4" t="s">
        <v>325</v>
      </c>
      <c r="K67" s="4"/>
      <c r="L67" s="4" t="s">
        <v>155</v>
      </c>
      <c r="M67" s="4" t="s">
        <v>27</v>
      </c>
      <c r="N67" s="1" t="s">
        <v>51</v>
      </c>
      <c r="O67" s="4" t="s">
        <v>52</v>
      </c>
      <c r="P67" s="1" t="s">
        <v>31</v>
      </c>
      <c r="Q67" s="4" t="s">
        <v>24</v>
      </c>
      <c r="R67" s="6" t="s">
        <v>56</v>
      </c>
      <c r="S67" s="1" t="s">
        <v>122</v>
      </c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</row>
    <row r="68" ht="12.75" customHeight="1">
      <c r="A68" s="1"/>
      <c r="B68" s="4">
        <v>66.0</v>
      </c>
      <c r="C68" s="1">
        <v>69.0</v>
      </c>
      <c r="D68" s="4" t="s">
        <v>271</v>
      </c>
      <c r="E68" s="5" t="s">
        <v>87</v>
      </c>
      <c r="F68" s="1" t="s">
        <v>20</v>
      </c>
      <c r="G68" s="4">
        <v>1976.0</v>
      </c>
      <c r="H68" s="1"/>
      <c r="I68" s="4" t="s">
        <v>272</v>
      </c>
      <c r="J68" s="4" t="s">
        <v>325</v>
      </c>
      <c r="K68" s="4" t="s">
        <v>42</v>
      </c>
      <c r="L68" s="4" t="s">
        <v>326</v>
      </c>
      <c r="M68" s="4" t="s">
        <v>27</v>
      </c>
      <c r="N68" s="1" t="s">
        <v>178</v>
      </c>
      <c r="O68" s="4" t="s">
        <v>121</v>
      </c>
      <c r="P68" s="1" t="s">
        <v>31</v>
      </c>
      <c r="Q68" s="4" t="s">
        <v>122</v>
      </c>
      <c r="R68" s="6" t="s">
        <v>56</v>
      </c>
      <c r="S68" s="1" t="s">
        <v>122</v>
      </c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</row>
    <row r="69" ht="12.75" customHeight="1">
      <c r="A69" s="1"/>
      <c r="B69" s="4">
        <v>67.0</v>
      </c>
      <c r="C69" s="1">
        <v>28.0</v>
      </c>
      <c r="D69" s="4" t="s">
        <v>142</v>
      </c>
      <c r="E69" s="5" t="s">
        <v>143</v>
      </c>
      <c r="F69" s="1" t="s">
        <v>20</v>
      </c>
      <c r="G69" s="4">
        <v>1958.0</v>
      </c>
      <c r="H69" s="1"/>
      <c r="I69" s="4" t="s">
        <v>144</v>
      </c>
      <c r="J69" s="4" t="s">
        <v>325</v>
      </c>
      <c r="K69" s="4"/>
      <c r="L69" s="4" t="s">
        <v>107</v>
      </c>
      <c r="M69" s="4" t="s">
        <v>106</v>
      </c>
      <c r="N69" s="1" t="s">
        <v>46</v>
      </c>
      <c r="O69" s="4" t="s">
        <v>109</v>
      </c>
      <c r="P69" s="1" t="s">
        <v>104</v>
      </c>
      <c r="Q69" s="1" t="s">
        <v>24</v>
      </c>
      <c r="R69" s="6" t="s">
        <v>56</v>
      </c>
      <c r="S69" s="1" t="s">
        <v>24</v>
      </c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</row>
    <row r="70" ht="12.75" customHeight="1">
      <c r="A70" s="1"/>
      <c r="B70" s="4">
        <v>68.0</v>
      </c>
      <c r="C70" s="1">
        <v>79.0</v>
      </c>
      <c r="D70" s="4" t="s">
        <v>287</v>
      </c>
      <c r="E70" s="5" t="s">
        <v>100</v>
      </c>
      <c r="F70" s="1" t="s">
        <v>23</v>
      </c>
      <c r="G70" s="4">
        <v>1967.0</v>
      </c>
      <c r="H70" s="1"/>
      <c r="I70" s="4" t="s">
        <v>283</v>
      </c>
      <c r="J70" s="4" t="s">
        <v>325</v>
      </c>
      <c r="K70" s="4"/>
      <c r="L70" s="4" t="s">
        <v>107</v>
      </c>
      <c r="M70" s="4" t="s">
        <v>106</v>
      </c>
      <c r="N70" s="1" t="s">
        <v>61</v>
      </c>
      <c r="O70" s="4" t="s">
        <v>109</v>
      </c>
      <c r="P70" s="1" t="s">
        <v>31</v>
      </c>
      <c r="Q70" s="1" t="s">
        <v>122</v>
      </c>
      <c r="R70" s="6" t="s">
        <v>56</v>
      </c>
      <c r="S70" s="1" t="s">
        <v>122</v>
      </c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</row>
    <row r="71" ht="12.75" customHeight="1">
      <c r="A71" s="1"/>
      <c r="B71" s="4">
        <v>69.0</v>
      </c>
      <c r="C71" s="1">
        <v>58.0</v>
      </c>
      <c r="D71" s="4" t="s">
        <v>251</v>
      </c>
      <c r="E71" s="5" t="s">
        <v>252</v>
      </c>
      <c r="F71" s="1" t="s">
        <v>23</v>
      </c>
      <c r="G71" s="4">
        <v>1954.0</v>
      </c>
      <c r="H71" s="1"/>
      <c r="I71" s="4" t="s">
        <v>253</v>
      </c>
      <c r="J71" s="4" t="s">
        <v>327</v>
      </c>
      <c r="K71" s="4" t="s">
        <v>42</v>
      </c>
      <c r="L71" s="4" t="s">
        <v>155</v>
      </c>
      <c r="M71" s="4" t="s">
        <v>27</v>
      </c>
      <c r="N71" s="1" t="s">
        <v>46</v>
      </c>
      <c r="O71" s="4" t="s">
        <v>109</v>
      </c>
      <c r="P71" s="1" t="s">
        <v>31</v>
      </c>
      <c r="Q71" s="4" t="s">
        <v>24</v>
      </c>
      <c r="R71" s="6" t="s">
        <v>56</v>
      </c>
      <c r="S71" s="1" t="s">
        <v>122</v>
      </c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</row>
    <row r="72" ht="12.75" customHeight="1">
      <c r="A72" s="1"/>
      <c r="B72" s="4">
        <v>70.0</v>
      </c>
      <c r="C72" s="1">
        <v>48.0</v>
      </c>
      <c r="D72" s="4" t="s">
        <v>217</v>
      </c>
      <c r="E72" s="5" t="s">
        <v>184</v>
      </c>
      <c r="F72" s="1" t="s">
        <v>20</v>
      </c>
      <c r="G72" s="1">
        <v>1952.0</v>
      </c>
      <c r="H72" s="4" t="s">
        <v>42</v>
      </c>
      <c r="I72" s="4" t="s">
        <v>328</v>
      </c>
      <c r="J72" s="4" t="s">
        <v>327</v>
      </c>
      <c r="K72" s="4" t="s">
        <v>42</v>
      </c>
      <c r="L72" s="4" t="s">
        <v>75</v>
      </c>
      <c r="M72" s="4" t="s">
        <v>27</v>
      </c>
      <c r="N72" s="1" t="s">
        <v>57</v>
      </c>
      <c r="O72" s="4" t="s">
        <v>79</v>
      </c>
      <c r="P72" s="1" t="s">
        <v>22</v>
      </c>
      <c r="Q72" s="1" t="s">
        <v>24</v>
      </c>
      <c r="R72" s="6" t="s">
        <v>56</v>
      </c>
      <c r="S72" s="1" t="s">
        <v>24</v>
      </c>
      <c r="T72" s="4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</row>
    <row r="73" ht="12.75" customHeight="1">
      <c r="A73" s="1"/>
      <c r="B73" s="4">
        <v>71.0</v>
      </c>
      <c r="C73" s="1">
        <v>96.0</v>
      </c>
      <c r="D73" s="4" t="s">
        <v>317</v>
      </c>
      <c r="E73" s="5" t="s">
        <v>289</v>
      </c>
      <c r="F73" s="1" t="s">
        <v>23</v>
      </c>
      <c r="G73" s="4">
        <v>1955.0</v>
      </c>
      <c r="H73" s="1"/>
      <c r="I73" s="4" t="s">
        <v>318</v>
      </c>
      <c r="J73" s="4" t="s">
        <v>327</v>
      </c>
      <c r="K73" s="4" t="s">
        <v>42</v>
      </c>
      <c r="L73" s="4" t="s">
        <v>75</v>
      </c>
      <c r="M73" s="4" t="s">
        <v>27</v>
      </c>
      <c r="N73" s="1" t="s">
        <v>129</v>
      </c>
      <c r="O73" s="4" t="s">
        <v>121</v>
      </c>
      <c r="P73" s="1" t="s">
        <v>117</v>
      </c>
      <c r="Q73" s="1" t="s">
        <v>122</v>
      </c>
      <c r="R73" s="6" t="s">
        <v>56</v>
      </c>
      <c r="S73" s="1" t="s">
        <v>122</v>
      </c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</row>
    <row r="74" ht="12.75" customHeight="1">
      <c r="A74" s="1"/>
      <c r="B74" s="4">
        <v>72.0</v>
      </c>
      <c r="C74" s="1">
        <v>89.0</v>
      </c>
      <c r="D74" s="4" t="s">
        <v>308</v>
      </c>
      <c r="E74" s="5" t="s">
        <v>50</v>
      </c>
      <c r="F74" s="1" t="s">
        <v>23</v>
      </c>
      <c r="G74" s="4">
        <v>1960.0</v>
      </c>
      <c r="H74" s="1"/>
      <c r="I74" s="4" t="s">
        <v>309</v>
      </c>
      <c r="J74" s="4" t="s">
        <v>327</v>
      </c>
      <c r="K74" s="4" t="s">
        <v>42</v>
      </c>
      <c r="L74" s="4" t="s">
        <v>107</v>
      </c>
      <c r="M74" s="4" t="s">
        <v>81</v>
      </c>
      <c r="N74" s="1" t="s">
        <v>21</v>
      </c>
      <c r="O74" s="4" t="s">
        <v>52</v>
      </c>
      <c r="P74" s="1" t="s">
        <v>31</v>
      </c>
      <c r="Q74" s="1" t="s">
        <v>122</v>
      </c>
      <c r="R74" s="6" t="s">
        <v>56</v>
      </c>
      <c r="S74" s="1" t="s">
        <v>122</v>
      </c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</row>
    <row r="75" ht="12.75" customHeight="1">
      <c r="A75" s="1"/>
      <c r="B75" s="4">
        <v>73.0</v>
      </c>
      <c r="C75" s="1">
        <v>16.0</v>
      </c>
      <c r="D75" s="4" t="s">
        <v>92</v>
      </c>
      <c r="E75" s="5" t="s">
        <v>93</v>
      </c>
      <c r="F75" s="1" t="s">
        <v>20</v>
      </c>
      <c r="G75" s="1">
        <v>1961.0</v>
      </c>
      <c r="H75" s="1"/>
      <c r="I75" s="4" t="s">
        <v>95</v>
      </c>
      <c r="J75" s="4" t="s">
        <v>155</v>
      </c>
      <c r="K75" s="4" t="s">
        <v>42</v>
      </c>
      <c r="L75" s="4" t="s">
        <v>48</v>
      </c>
      <c r="M75" s="4" t="s">
        <v>27</v>
      </c>
      <c r="N75" s="1" t="s">
        <v>46</v>
      </c>
      <c r="O75" s="4" t="s">
        <v>109</v>
      </c>
      <c r="P75" s="1" t="s">
        <v>22</v>
      </c>
      <c r="Q75" s="1" t="s">
        <v>24</v>
      </c>
      <c r="R75" s="6" t="s">
        <v>56</v>
      </c>
      <c r="S75" s="1" t="s">
        <v>24</v>
      </c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</row>
    <row r="76" ht="12.75" customHeight="1">
      <c r="A76" s="1"/>
      <c r="B76" s="4">
        <v>74.0</v>
      </c>
      <c r="C76" s="1">
        <v>51.0</v>
      </c>
      <c r="D76" s="4" t="s">
        <v>227</v>
      </c>
      <c r="E76" s="5" t="s">
        <v>228</v>
      </c>
      <c r="F76" s="1" t="s">
        <v>20</v>
      </c>
      <c r="G76" s="4">
        <v>1941.0</v>
      </c>
      <c r="H76" s="4" t="s">
        <v>42</v>
      </c>
      <c r="I76" s="4" t="s">
        <v>230</v>
      </c>
      <c r="J76" s="4" t="s">
        <v>155</v>
      </c>
      <c r="K76" s="4" t="s">
        <v>42</v>
      </c>
      <c r="L76" s="4" t="s">
        <v>48</v>
      </c>
      <c r="M76" s="4" t="s">
        <v>27</v>
      </c>
      <c r="N76" s="1" t="s">
        <v>61</v>
      </c>
      <c r="O76" s="4" t="s">
        <v>109</v>
      </c>
      <c r="P76" s="1" t="s">
        <v>229</v>
      </c>
      <c r="Q76" s="1" t="s">
        <v>122</v>
      </c>
      <c r="R76" s="6" t="s">
        <v>56</v>
      </c>
      <c r="S76" s="1" t="s">
        <v>122</v>
      </c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</row>
    <row r="77" ht="12.75" customHeight="1">
      <c r="A77" s="1"/>
      <c r="B77" s="4">
        <v>75.0</v>
      </c>
      <c r="C77" s="1">
        <v>63.0</v>
      </c>
      <c r="D77" s="4" t="s">
        <v>259</v>
      </c>
      <c r="E77" s="5" t="s">
        <v>260</v>
      </c>
      <c r="F77" s="1" t="s">
        <v>23</v>
      </c>
      <c r="G77" s="4">
        <v>1955.0</v>
      </c>
      <c r="H77" s="1"/>
      <c r="I77" s="4" t="s">
        <v>329</v>
      </c>
      <c r="J77" s="4" t="s">
        <v>155</v>
      </c>
      <c r="K77" s="4" t="s">
        <v>42</v>
      </c>
      <c r="L77" s="4" t="s">
        <v>48</v>
      </c>
      <c r="M77" s="4" t="s">
        <v>27</v>
      </c>
      <c r="N77" s="1" t="s">
        <v>57</v>
      </c>
      <c r="O77" s="4" t="s">
        <v>79</v>
      </c>
      <c r="P77" s="1" t="s">
        <v>31</v>
      </c>
      <c r="Q77" s="4" t="s">
        <v>24</v>
      </c>
      <c r="R77" s="6" t="s">
        <v>56</v>
      </c>
      <c r="S77" s="1" t="s">
        <v>122</v>
      </c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</row>
    <row r="78" ht="12.75" customHeight="1">
      <c r="A78" s="1"/>
      <c r="B78" s="4">
        <v>76.0</v>
      </c>
      <c r="C78" s="1">
        <v>86.0</v>
      </c>
      <c r="D78" s="4" t="s">
        <v>302</v>
      </c>
      <c r="E78" s="5" t="s">
        <v>303</v>
      </c>
      <c r="F78" s="1" t="s">
        <v>20</v>
      </c>
      <c r="G78" s="4">
        <v>1954.0</v>
      </c>
      <c r="H78" s="1"/>
      <c r="I78" s="4" t="s">
        <v>304</v>
      </c>
      <c r="J78" s="4" t="s">
        <v>155</v>
      </c>
      <c r="K78" s="4" t="s">
        <v>42</v>
      </c>
      <c r="L78" s="4" t="s">
        <v>75</v>
      </c>
      <c r="M78" s="4" t="s">
        <v>27</v>
      </c>
      <c r="N78" s="1" t="s">
        <v>67</v>
      </c>
      <c r="O78" s="4" t="s">
        <v>79</v>
      </c>
      <c r="P78" s="1" t="s">
        <v>117</v>
      </c>
      <c r="Q78" s="1" t="s">
        <v>122</v>
      </c>
      <c r="R78" s="6" t="s">
        <v>56</v>
      </c>
      <c r="S78" s="1" t="s">
        <v>122</v>
      </c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</row>
    <row r="79" ht="12.75" customHeight="1">
      <c r="A79" s="1"/>
      <c r="B79" s="4">
        <v>77.0</v>
      </c>
      <c r="C79" s="1">
        <v>42.0</v>
      </c>
      <c r="D79" s="4" t="s">
        <v>189</v>
      </c>
      <c r="E79" s="5" t="s">
        <v>190</v>
      </c>
      <c r="F79" s="1" t="s">
        <v>23</v>
      </c>
      <c r="G79" s="4">
        <v>1958.0</v>
      </c>
      <c r="H79" s="1"/>
      <c r="I79" s="4" t="s">
        <v>192</v>
      </c>
      <c r="J79" s="4" t="s">
        <v>155</v>
      </c>
      <c r="K79" s="4" t="s">
        <v>42</v>
      </c>
      <c r="L79" s="4" t="s">
        <v>48</v>
      </c>
      <c r="M79" s="4" t="s">
        <v>27</v>
      </c>
      <c r="N79" s="1" t="s">
        <v>191</v>
      </c>
      <c r="O79" s="4" t="s">
        <v>94</v>
      </c>
      <c r="P79" s="1" t="s">
        <v>40</v>
      </c>
      <c r="Q79" s="1" t="s">
        <v>24</v>
      </c>
      <c r="R79" s="6" t="s">
        <v>56</v>
      </c>
      <c r="S79" s="1" t="s">
        <v>24</v>
      </c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</row>
    <row r="80" ht="12.75" customHeight="1">
      <c r="A80" s="1"/>
      <c r="B80" s="4">
        <v>78.0</v>
      </c>
      <c r="C80" s="1">
        <v>87.0</v>
      </c>
      <c r="D80" s="4" t="s">
        <v>305</v>
      </c>
      <c r="E80" s="5" t="s">
        <v>184</v>
      </c>
      <c r="F80" s="1" t="s">
        <v>20</v>
      </c>
      <c r="G80" s="4">
        <v>1962.0</v>
      </c>
      <c r="H80" s="1"/>
      <c r="I80" s="4" t="s">
        <v>330</v>
      </c>
      <c r="J80" s="4" t="s">
        <v>155</v>
      </c>
      <c r="K80" s="4" t="s">
        <v>42</v>
      </c>
      <c r="L80" s="4" t="s">
        <v>48</v>
      </c>
      <c r="M80" s="4" t="s">
        <v>27</v>
      </c>
      <c r="N80" s="1" t="s">
        <v>191</v>
      </c>
      <c r="O80" s="4" t="s">
        <v>94</v>
      </c>
      <c r="P80" s="1" t="s">
        <v>31</v>
      </c>
      <c r="Q80" s="4" t="s">
        <v>24</v>
      </c>
      <c r="R80" s="6" t="s">
        <v>56</v>
      </c>
      <c r="S80" s="1" t="s">
        <v>122</v>
      </c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</row>
    <row r="81" ht="12.75" customHeight="1">
      <c r="A81" s="1"/>
      <c r="B81" s="4">
        <v>79.0</v>
      </c>
      <c r="C81" s="1">
        <v>24.0</v>
      </c>
      <c r="D81" s="4" t="s">
        <v>123</v>
      </c>
      <c r="E81" s="5" t="s">
        <v>124</v>
      </c>
      <c r="F81" s="1" t="s">
        <v>20</v>
      </c>
      <c r="G81" s="4">
        <v>1941.0</v>
      </c>
      <c r="H81" s="4" t="s">
        <v>42</v>
      </c>
      <c r="I81" s="4" t="s">
        <v>126</v>
      </c>
      <c r="J81" s="4" t="s">
        <v>155</v>
      </c>
      <c r="K81" s="4" t="s">
        <v>42</v>
      </c>
      <c r="L81" s="4" t="s">
        <v>75</v>
      </c>
      <c r="M81" s="4" t="s">
        <v>27</v>
      </c>
      <c r="N81" s="1" t="s">
        <v>30</v>
      </c>
      <c r="O81" s="4" t="s">
        <v>121</v>
      </c>
      <c r="P81" s="1" t="s">
        <v>125</v>
      </c>
      <c r="Q81" s="1" t="s">
        <v>24</v>
      </c>
      <c r="R81" s="6" t="s">
        <v>56</v>
      </c>
      <c r="S81" s="1" t="s">
        <v>24</v>
      </c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</row>
    <row r="82" ht="12.75" customHeight="1">
      <c r="A82" s="1"/>
      <c r="B82" s="4">
        <v>80.0</v>
      </c>
      <c r="C82" s="1">
        <v>82.0</v>
      </c>
      <c r="D82" s="4" t="s">
        <v>295</v>
      </c>
      <c r="E82" s="5" t="s">
        <v>296</v>
      </c>
      <c r="F82" s="1" t="s">
        <v>23</v>
      </c>
      <c r="G82" s="1">
        <v>1986.0</v>
      </c>
      <c r="H82" s="1"/>
      <c r="I82" s="4" t="s">
        <v>331</v>
      </c>
      <c r="J82" s="4" t="s">
        <v>155</v>
      </c>
      <c r="K82" s="4" t="s">
        <v>42</v>
      </c>
      <c r="L82" s="4" t="s">
        <v>326</v>
      </c>
      <c r="M82" s="4" t="s">
        <v>27</v>
      </c>
      <c r="N82" s="1" t="s">
        <v>30</v>
      </c>
      <c r="O82" s="4" t="s">
        <v>121</v>
      </c>
      <c r="P82" s="1" t="s">
        <v>297</v>
      </c>
      <c r="Q82" s="1" t="s">
        <v>122</v>
      </c>
      <c r="R82" s="6" t="s">
        <v>56</v>
      </c>
      <c r="S82" s="1" t="s">
        <v>122</v>
      </c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</row>
    <row r="83" ht="12.75" customHeight="1">
      <c r="A83" s="1"/>
      <c r="B83" s="4">
        <v>81.0</v>
      </c>
      <c r="C83" s="1">
        <v>27.0</v>
      </c>
      <c r="D83" s="4" t="s">
        <v>134</v>
      </c>
      <c r="E83" s="5" t="s">
        <v>135</v>
      </c>
      <c r="F83" s="1" t="s">
        <v>20</v>
      </c>
      <c r="G83" s="1">
        <v>1955.0</v>
      </c>
      <c r="H83" s="1"/>
      <c r="I83" s="4" t="s">
        <v>138</v>
      </c>
      <c r="J83" s="4" t="s">
        <v>155</v>
      </c>
      <c r="K83" s="4" t="s">
        <v>42</v>
      </c>
      <c r="L83" s="4" t="s">
        <v>75</v>
      </c>
      <c r="M83" s="4" t="s">
        <v>27</v>
      </c>
      <c r="N83" s="1" t="s">
        <v>39</v>
      </c>
      <c r="O83" s="4" t="s">
        <v>94</v>
      </c>
      <c r="P83" s="1" t="s">
        <v>22</v>
      </c>
      <c r="Q83" s="1" t="s">
        <v>24</v>
      </c>
      <c r="R83" s="6" t="s">
        <v>56</v>
      </c>
      <c r="S83" s="1" t="s">
        <v>24</v>
      </c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</row>
    <row r="84" ht="12.75" customHeight="1">
      <c r="A84" s="1"/>
      <c r="B84" s="4">
        <v>82.0</v>
      </c>
      <c r="C84" s="1">
        <v>36.0</v>
      </c>
      <c r="D84" s="4" t="s">
        <v>170</v>
      </c>
      <c r="E84" s="5" t="s">
        <v>171</v>
      </c>
      <c r="F84" s="1" t="s">
        <v>23</v>
      </c>
      <c r="G84" s="1">
        <v>1947.0</v>
      </c>
      <c r="H84" s="4" t="s">
        <v>42</v>
      </c>
      <c r="I84" s="4" t="s">
        <v>173</v>
      </c>
      <c r="J84" s="4" t="s">
        <v>155</v>
      </c>
      <c r="K84" s="4" t="s">
        <v>42</v>
      </c>
      <c r="L84" s="4" t="s">
        <v>48</v>
      </c>
      <c r="M84" s="4" t="s">
        <v>27</v>
      </c>
      <c r="N84" s="1" t="s">
        <v>91</v>
      </c>
      <c r="O84" s="4" t="s">
        <v>94</v>
      </c>
      <c r="P84" s="1" t="s">
        <v>22</v>
      </c>
      <c r="Q84" s="1" t="s">
        <v>24</v>
      </c>
      <c r="R84" s="6" t="s">
        <v>56</v>
      </c>
      <c r="S84" s="1" t="s">
        <v>24</v>
      </c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</row>
    <row r="85" ht="12.75" customHeight="1">
      <c r="A85" s="1"/>
      <c r="B85" s="4">
        <v>83.0</v>
      </c>
      <c r="C85" s="1">
        <v>59.0</v>
      </c>
      <c r="D85" s="4" t="s">
        <v>254</v>
      </c>
      <c r="E85" s="5" t="s">
        <v>177</v>
      </c>
      <c r="F85" s="1" t="s">
        <v>20</v>
      </c>
      <c r="G85" s="4">
        <v>1969.0</v>
      </c>
      <c r="H85" s="1"/>
      <c r="I85" s="4" t="s">
        <v>255</v>
      </c>
      <c r="J85" s="4" t="s">
        <v>155</v>
      </c>
      <c r="K85" s="4" t="s">
        <v>42</v>
      </c>
      <c r="L85" s="4" t="s">
        <v>141</v>
      </c>
      <c r="M85" s="4" t="s">
        <v>27</v>
      </c>
      <c r="N85" s="1" t="s">
        <v>21</v>
      </c>
      <c r="O85" s="4" t="s">
        <v>52</v>
      </c>
      <c r="P85" s="1" t="s">
        <v>40</v>
      </c>
      <c r="Q85" s="1" t="s">
        <v>122</v>
      </c>
      <c r="R85" s="6" t="s">
        <v>56</v>
      </c>
      <c r="S85" s="1" t="s">
        <v>122</v>
      </c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</row>
    <row r="86" ht="12.75" customHeight="1">
      <c r="A86" s="1"/>
      <c r="B86" s="4">
        <v>84.0</v>
      </c>
      <c r="C86" s="1">
        <v>83.0</v>
      </c>
      <c r="D86" s="4" t="s">
        <v>298</v>
      </c>
      <c r="E86" s="5" t="s">
        <v>299</v>
      </c>
      <c r="F86" s="1" t="s">
        <v>23</v>
      </c>
      <c r="G86" s="4">
        <v>1987.0</v>
      </c>
      <c r="H86" s="1"/>
      <c r="I86" s="4" t="s">
        <v>332</v>
      </c>
      <c r="J86" s="4" t="s">
        <v>155</v>
      </c>
      <c r="K86" s="4" t="s">
        <v>42</v>
      </c>
      <c r="L86" s="4" t="s">
        <v>75</v>
      </c>
      <c r="M86" s="4" t="s">
        <v>27</v>
      </c>
      <c r="N86" s="1" t="s">
        <v>21</v>
      </c>
      <c r="O86" s="4" t="s">
        <v>52</v>
      </c>
      <c r="P86" s="1" t="s">
        <v>40</v>
      </c>
      <c r="Q86" s="1" t="s">
        <v>122</v>
      </c>
      <c r="R86" s="6" t="s">
        <v>56</v>
      </c>
      <c r="S86" s="1" t="s">
        <v>122</v>
      </c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</row>
    <row r="87" ht="12.75" customHeight="1">
      <c r="A87" s="1"/>
      <c r="B87" s="4">
        <v>85.0</v>
      </c>
      <c r="C87" s="1">
        <v>66.0</v>
      </c>
      <c r="D87" s="4" t="s">
        <v>266</v>
      </c>
      <c r="E87" s="5" t="s">
        <v>267</v>
      </c>
      <c r="F87" s="1" t="s">
        <v>20</v>
      </c>
      <c r="G87" s="4">
        <v>1957.0</v>
      </c>
      <c r="H87" s="1"/>
      <c r="I87" s="4" t="s">
        <v>268</v>
      </c>
      <c r="J87" s="4" t="s">
        <v>155</v>
      </c>
      <c r="K87" s="4" t="s">
        <v>42</v>
      </c>
      <c r="L87" s="4" t="s">
        <v>48</v>
      </c>
      <c r="M87" s="4" t="s">
        <v>27</v>
      </c>
      <c r="N87" s="1" t="s">
        <v>21</v>
      </c>
      <c r="O87" s="4" t="s">
        <v>52</v>
      </c>
      <c r="P87" s="1" t="s">
        <v>31</v>
      </c>
      <c r="Q87" s="1" t="s">
        <v>122</v>
      </c>
      <c r="R87" s="6" t="s">
        <v>56</v>
      </c>
      <c r="S87" s="1" t="s">
        <v>122</v>
      </c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</row>
    <row r="88" ht="12.75" customHeight="1">
      <c r="A88" s="1"/>
      <c r="B88" s="4">
        <v>86.0</v>
      </c>
      <c r="C88" s="1">
        <v>47.0</v>
      </c>
      <c r="D88" s="4" t="s">
        <v>212</v>
      </c>
      <c r="E88" s="5" t="s">
        <v>213</v>
      </c>
      <c r="F88" s="1" t="s">
        <v>20</v>
      </c>
      <c r="G88" s="1">
        <v>1963.0</v>
      </c>
      <c r="H88" s="1"/>
      <c r="I88" s="4" t="s">
        <v>138</v>
      </c>
      <c r="J88" s="4" t="s">
        <v>155</v>
      </c>
      <c r="K88" s="4" t="s">
        <v>42</v>
      </c>
      <c r="L88" s="4" t="s">
        <v>75</v>
      </c>
      <c r="M88" s="4" t="s">
        <v>27</v>
      </c>
      <c r="N88" s="1" t="s">
        <v>78</v>
      </c>
      <c r="O88" s="4" t="s">
        <v>79</v>
      </c>
      <c r="P88" s="1" t="s">
        <v>22</v>
      </c>
      <c r="Q88" s="1" t="s">
        <v>24</v>
      </c>
      <c r="R88" s="6" t="s">
        <v>56</v>
      </c>
      <c r="S88" s="1" t="s">
        <v>24</v>
      </c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</row>
    <row r="89" ht="12.75" customHeight="1">
      <c r="A89" s="1"/>
      <c r="B89" s="4">
        <v>87.0</v>
      </c>
      <c r="C89" s="1">
        <v>5.0</v>
      </c>
      <c r="D89" s="4" t="s">
        <v>44</v>
      </c>
      <c r="E89" s="4" t="s">
        <v>45</v>
      </c>
      <c r="F89" s="1" t="s">
        <v>20</v>
      </c>
      <c r="G89" s="1">
        <v>1976.0</v>
      </c>
      <c r="H89" s="1"/>
      <c r="I89" s="4" t="s">
        <v>47</v>
      </c>
      <c r="J89" s="4" t="s">
        <v>243</v>
      </c>
      <c r="K89" s="4"/>
      <c r="L89" s="4" t="s">
        <v>75</v>
      </c>
      <c r="M89" s="4" t="s">
        <v>27</v>
      </c>
      <c r="N89" s="1" t="s">
        <v>46</v>
      </c>
      <c r="O89" s="4" t="s">
        <v>109</v>
      </c>
      <c r="P89" s="1" t="s">
        <v>22</v>
      </c>
      <c r="Q89" s="1" t="s">
        <v>24</v>
      </c>
      <c r="R89" s="6" t="s">
        <v>56</v>
      </c>
      <c r="S89" s="1" t="s">
        <v>24</v>
      </c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</row>
    <row r="90" ht="12.75" customHeight="1">
      <c r="A90" s="1"/>
      <c r="B90" s="4">
        <v>88.0</v>
      </c>
      <c r="C90" s="1">
        <v>41.0</v>
      </c>
      <c r="D90" s="4" t="s">
        <v>183</v>
      </c>
      <c r="E90" s="5" t="s">
        <v>184</v>
      </c>
      <c r="F90" s="1" t="s">
        <v>20</v>
      </c>
      <c r="G90" s="4">
        <v>1940.0</v>
      </c>
      <c r="H90" s="4" t="s">
        <v>42</v>
      </c>
      <c r="I90" s="4" t="s">
        <v>187</v>
      </c>
      <c r="J90" s="4" t="s">
        <v>243</v>
      </c>
      <c r="K90" s="4" t="s">
        <v>42</v>
      </c>
      <c r="L90" s="4" t="s">
        <v>75</v>
      </c>
      <c r="M90" s="4" t="s">
        <v>27</v>
      </c>
      <c r="N90" s="1" t="s">
        <v>61</v>
      </c>
      <c r="O90" s="4" t="s">
        <v>109</v>
      </c>
      <c r="P90" s="1" t="s">
        <v>104</v>
      </c>
      <c r="Q90" s="1" t="s">
        <v>24</v>
      </c>
      <c r="R90" s="6" t="s">
        <v>56</v>
      </c>
      <c r="S90" s="1" t="s">
        <v>24</v>
      </c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</row>
    <row r="91" ht="12.75" customHeight="1">
      <c r="A91" s="1"/>
      <c r="B91" s="4">
        <v>89.0</v>
      </c>
      <c r="C91" s="1">
        <v>71.0</v>
      </c>
      <c r="D91" s="4" t="s">
        <v>273</v>
      </c>
      <c r="E91" s="5" t="s">
        <v>143</v>
      </c>
      <c r="F91" s="1" t="s">
        <v>20</v>
      </c>
      <c r="G91" s="4">
        <v>1962.0</v>
      </c>
      <c r="H91" s="1"/>
      <c r="I91" s="4" t="s">
        <v>274</v>
      </c>
      <c r="J91" s="4" t="s">
        <v>243</v>
      </c>
      <c r="K91" s="4" t="s">
        <v>42</v>
      </c>
      <c r="L91" s="4" t="s">
        <v>75</v>
      </c>
      <c r="M91" s="4" t="s">
        <v>27</v>
      </c>
      <c r="N91" s="1" t="s">
        <v>91</v>
      </c>
      <c r="O91" s="4" t="s">
        <v>94</v>
      </c>
      <c r="P91" s="1" t="s">
        <v>104</v>
      </c>
      <c r="Q91" s="1" t="s">
        <v>122</v>
      </c>
      <c r="R91" s="6" t="s">
        <v>56</v>
      </c>
      <c r="S91" s="1" t="s">
        <v>122</v>
      </c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</row>
    <row r="92" ht="12.75" customHeight="1">
      <c r="A92" s="1"/>
      <c r="B92" s="4">
        <v>90.0</v>
      </c>
      <c r="C92" s="1">
        <v>29.0</v>
      </c>
      <c r="D92" s="4" t="s">
        <v>148</v>
      </c>
      <c r="E92" s="5" t="s">
        <v>135</v>
      </c>
      <c r="F92" s="1" t="s">
        <v>20</v>
      </c>
      <c r="G92" s="1">
        <v>1949.0</v>
      </c>
      <c r="H92" s="4" t="s">
        <v>42</v>
      </c>
      <c r="I92" s="4" t="s">
        <v>150</v>
      </c>
      <c r="J92" s="4" t="s">
        <v>243</v>
      </c>
      <c r="K92" s="4" t="s">
        <v>42</v>
      </c>
      <c r="L92" s="4" t="s">
        <v>48</v>
      </c>
      <c r="M92" s="4" t="s">
        <v>27</v>
      </c>
      <c r="N92" s="1" t="s">
        <v>51</v>
      </c>
      <c r="O92" s="4" t="s">
        <v>52</v>
      </c>
      <c r="P92" s="1" t="s">
        <v>22</v>
      </c>
      <c r="Q92" s="1" t="s">
        <v>24</v>
      </c>
      <c r="R92" s="6" t="s">
        <v>56</v>
      </c>
      <c r="S92" s="1" t="s">
        <v>24</v>
      </c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</row>
    <row r="93" ht="12.75" customHeight="1">
      <c r="A93" s="1"/>
      <c r="B93" s="4">
        <v>91.0</v>
      </c>
      <c r="C93" s="1">
        <v>38.0</v>
      </c>
      <c r="D93" s="4" t="s">
        <v>176</v>
      </c>
      <c r="E93" s="5" t="s">
        <v>177</v>
      </c>
      <c r="F93" s="1" t="s">
        <v>20</v>
      </c>
      <c r="G93" s="1">
        <v>1979.0</v>
      </c>
      <c r="H93" s="1"/>
      <c r="I93" s="4" t="s">
        <v>179</v>
      </c>
      <c r="J93" s="4" t="s">
        <v>243</v>
      </c>
      <c r="K93" s="4" t="s">
        <v>42</v>
      </c>
      <c r="L93" s="4" t="s">
        <v>75</v>
      </c>
      <c r="M93" s="4" t="s">
        <v>27</v>
      </c>
      <c r="N93" s="1" t="s">
        <v>178</v>
      </c>
      <c r="O93" s="4" t="s">
        <v>121</v>
      </c>
      <c r="P93" s="1" t="s">
        <v>22</v>
      </c>
      <c r="Q93" s="1" t="s">
        <v>24</v>
      </c>
      <c r="R93" s="6" t="s">
        <v>56</v>
      </c>
      <c r="S93" s="1" t="s">
        <v>24</v>
      </c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</row>
    <row r="94" ht="12.75" customHeight="1">
      <c r="A94" s="1"/>
      <c r="B94" s="4">
        <v>92.0</v>
      </c>
      <c r="C94" s="1">
        <v>2.0</v>
      </c>
      <c r="D94" s="4" t="s">
        <v>28</v>
      </c>
      <c r="E94" s="5" t="s">
        <v>29</v>
      </c>
      <c r="F94" s="1" t="s">
        <v>20</v>
      </c>
      <c r="G94" s="1">
        <v>1956.0</v>
      </c>
      <c r="H94" s="1"/>
      <c r="I94" s="4" t="s">
        <v>32</v>
      </c>
      <c r="J94" s="4" t="s">
        <v>333</v>
      </c>
      <c r="K94" s="4" t="s">
        <v>42</v>
      </c>
      <c r="L94" s="4" t="s">
        <v>48</v>
      </c>
      <c r="M94" s="4" t="s">
        <v>27</v>
      </c>
      <c r="N94" s="1" t="s">
        <v>30</v>
      </c>
      <c r="O94" s="4" t="s">
        <v>121</v>
      </c>
      <c r="P94" s="1" t="s">
        <v>31</v>
      </c>
      <c r="Q94" s="1" t="s">
        <v>24</v>
      </c>
      <c r="R94" s="6" t="s">
        <v>56</v>
      </c>
      <c r="S94" s="1" t="s">
        <v>24</v>
      </c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</row>
    <row r="95" ht="12.75" customHeight="1">
      <c r="A95" s="1"/>
      <c r="B95" s="4">
        <v>93.0</v>
      </c>
      <c r="C95" s="1">
        <v>13.0</v>
      </c>
      <c r="D95" s="4" t="s">
        <v>84</v>
      </c>
      <c r="E95" s="5" t="s">
        <v>85</v>
      </c>
      <c r="F95" s="1" t="s">
        <v>20</v>
      </c>
      <c r="G95" s="4">
        <v>1961.0</v>
      </c>
      <c r="H95" s="1"/>
      <c r="I95" s="4" t="s">
        <v>32</v>
      </c>
      <c r="J95" s="4" t="s">
        <v>333</v>
      </c>
      <c r="K95" s="4" t="s">
        <v>42</v>
      </c>
      <c r="L95" s="4" t="s">
        <v>155</v>
      </c>
      <c r="M95" s="4" t="s">
        <v>27</v>
      </c>
      <c r="N95" s="1" t="s">
        <v>21</v>
      </c>
      <c r="O95" s="4" t="s">
        <v>52</v>
      </c>
      <c r="P95" s="1" t="s">
        <v>31</v>
      </c>
      <c r="Q95" s="1" t="s">
        <v>24</v>
      </c>
      <c r="R95" s="6" t="s">
        <v>56</v>
      </c>
      <c r="S95" s="1" t="s">
        <v>24</v>
      </c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</row>
    <row r="96" ht="12.75" customHeight="1">
      <c r="A96" s="1"/>
      <c r="B96" s="4">
        <v>94.0</v>
      </c>
      <c r="C96" s="1">
        <v>4.0</v>
      </c>
      <c r="D96" s="4" t="s">
        <v>37</v>
      </c>
      <c r="E96" s="5" t="s">
        <v>38</v>
      </c>
      <c r="F96" s="1" t="s">
        <v>20</v>
      </c>
      <c r="G96" s="4">
        <v>1953.0</v>
      </c>
      <c r="H96" s="4" t="s">
        <v>42</v>
      </c>
      <c r="I96" s="4" t="s">
        <v>43</v>
      </c>
      <c r="J96" s="4"/>
      <c r="K96" s="4"/>
      <c r="L96" s="4" t="s">
        <v>323</v>
      </c>
      <c r="M96" s="4" t="s">
        <v>27</v>
      </c>
      <c r="N96" s="1" t="s">
        <v>39</v>
      </c>
      <c r="O96" s="4" t="s">
        <v>94</v>
      </c>
      <c r="P96" s="1" t="s">
        <v>40</v>
      </c>
      <c r="Q96" s="1" t="s">
        <v>24</v>
      </c>
      <c r="R96" s="6" t="s">
        <v>56</v>
      </c>
      <c r="S96" s="1" t="s">
        <v>122</v>
      </c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</row>
    <row r="97" ht="12.75" customHeight="1">
      <c r="A97" s="1"/>
      <c r="B97" s="4">
        <v>95.0</v>
      </c>
      <c r="C97" s="1">
        <v>43.0</v>
      </c>
      <c r="D97" s="4" t="s">
        <v>193</v>
      </c>
      <c r="E97" s="5" t="s">
        <v>194</v>
      </c>
      <c r="F97" s="1" t="s">
        <v>23</v>
      </c>
      <c r="G97" s="1">
        <v>1964.0</v>
      </c>
      <c r="H97" s="1"/>
      <c r="I97" s="4" t="s">
        <v>197</v>
      </c>
      <c r="J97" s="4"/>
      <c r="K97" s="4"/>
      <c r="L97" s="4" t="s">
        <v>155</v>
      </c>
      <c r="M97" s="4" t="s">
        <v>27</v>
      </c>
      <c r="N97" s="1" t="s">
        <v>21</v>
      </c>
      <c r="O97" s="4" t="s">
        <v>52</v>
      </c>
      <c r="P97" s="1" t="s">
        <v>22</v>
      </c>
      <c r="Q97" s="1" t="s">
        <v>24</v>
      </c>
      <c r="R97" s="6" t="s">
        <v>56</v>
      </c>
      <c r="S97" s="1" t="s">
        <v>24</v>
      </c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</row>
    <row r="98" ht="12.75" customHeight="1">
      <c r="A98" s="1"/>
      <c r="B98" s="4">
        <v>96.0</v>
      </c>
      <c r="C98" s="1">
        <v>64.0</v>
      </c>
      <c r="D98" s="4" t="s">
        <v>261</v>
      </c>
      <c r="E98" s="5" t="s">
        <v>262</v>
      </c>
      <c r="F98" s="1" t="s">
        <v>23</v>
      </c>
      <c r="G98" s="1">
        <v>1981.0</v>
      </c>
      <c r="H98" s="1"/>
      <c r="I98" s="4" t="s">
        <v>197</v>
      </c>
      <c r="J98" s="4"/>
      <c r="K98" s="4" t="s">
        <v>42</v>
      </c>
      <c r="L98" s="4" t="s">
        <v>326</v>
      </c>
      <c r="M98" s="4" t="s">
        <v>108</v>
      </c>
      <c r="N98" s="1" t="s">
        <v>67</v>
      </c>
      <c r="O98" s="4" t="s">
        <v>79</v>
      </c>
      <c r="P98" s="1" t="s">
        <v>40</v>
      </c>
      <c r="Q98" s="1" t="s">
        <v>122</v>
      </c>
      <c r="R98" s="6" t="s">
        <v>56</v>
      </c>
      <c r="S98" s="1" t="s">
        <v>122</v>
      </c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</row>
    <row r="99" ht="12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</row>
    <row r="100" ht="12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</row>
    <row r="101" ht="12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</row>
    <row r="102" ht="12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</row>
    <row r="103" ht="12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</row>
    <row r="104" ht="12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</row>
    <row r="105" ht="12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</row>
    <row r="106" ht="12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</row>
    <row r="107" ht="12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</row>
    <row r="108" ht="12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</row>
    <row r="109" ht="12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</row>
    <row r="110" ht="12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</row>
    <row r="111" ht="12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</row>
    <row r="112" ht="12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</row>
    <row r="113" ht="12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</row>
    <row r="114" ht="12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</row>
    <row r="115" ht="12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</row>
    <row r="116" ht="12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</row>
    <row r="117" ht="12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</row>
    <row r="118" ht="12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</row>
    <row r="119" ht="12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</row>
    <row r="120" ht="12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</row>
    <row r="121" ht="12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</row>
    <row r="122" ht="12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</row>
    <row r="123" ht="12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</row>
    <row r="124" ht="12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</row>
    <row r="125" ht="12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</row>
    <row r="126" ht="12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</row>
    <row r="127" ht="12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</row>
    <row r="128" ht="12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</row>
    <row r="129" ht="12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</row>
    <row r="130" ht="12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</row>
    <row r="131" ht="12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</row>
    <row r="132" ht="12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</row>
    <row r="133" ht="12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</row>
    <row r="134" ht="12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</row>
    <row r="135" ht="12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</row>
    <row r="136" ht="12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</row>
    <row r="137" ht="12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</row>
    <row r="138" ht="12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</row>
    <row r="139" ht="12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</row>
    <row r="140" ht="12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</row>
    <row r="141" ht="12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</row>
    <row r="142" ht="12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</row>
    <row r="143" ht="12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</row>
    <row r="144" ht="12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</row>
    <row r="145" ht="12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</row>
    <row r="146" ht="12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</row>
    <row r="147" ht="12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</row>
    <row r="148" ht="12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</row>
    <row r="149" ht="12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</row>
    <row r="150" ht="12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</row>
    <row r="151" ht="12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</row>
    <row r="152" ht="12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</row>
    <row r="153" ht="12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</row>
    <row r="154" ht="12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</row>
    <row r="155" ht="12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</row>
    <row r="156" ht="12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</row>
    <row r="157" ht="12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</row>
    <row r="158" ht="12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</row>
    <row r="159" ht="12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</row>
    <row r="160" ht="12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</row>
    <row r="161" ht="12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</row>
    <row r="162" ht="12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</row>
    <row r="163" ht="12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</row>
    <row r="164" ht="12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</row>
    <row r="165" ht="12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</row>
    <row r="166" ht="12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</row>
    <row r="167" ht="12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</row>
    <row r="168" ht="12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</row>
    <row r="169" ht="12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</row>
    <row r="170" ht="12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</row>
    <row r="171" ht="12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</row>
    <row r="172" ht="12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</row>
    <row r="173" ht="12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</row>
    <row r="174" ht="12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</row>
    <row r="175" ht="12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</row>
    <row r="176" ht="12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</row>
    <row r="177" ht="12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</row>
    <row r="178" ht="12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</row>
    <row r="179" ht="12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</row>
    <row r="180" ht="12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</row>
    <row r="181" ht="12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</row>
    <row r="182" ht="12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</row>
    <row r="183" ht="12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</row>
    <row r="184" ht="12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</row>
    <row r="185" ht="12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</row>
    <row r="186" ht="12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</row>
    <row r="187" ht="12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</row>
    <row r="188" ht="12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</row>
    <row r="189" ht="12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</row>
    <row r="190" ht="12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</row>
    <row r="191" ht="12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</row>
    <row r="192" ht="12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</row>
    <row r="193" ht="12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</row>
    <row r="194" ht="12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</row>
    <row r="195" ht="12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</row>
    <row r="196" ht="12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</row>
    <row r="197" ht="12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</row>
    <row r="198" ht="12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</row>
    <row r="199" ht="12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</row>
    <row r="200" ht="12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</row>
    <row r="201" ht="12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</row>
    <row r="202" ht="12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</row>
    <row r="203" ht="12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</row>
    <row r="204" ht="12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</row>
    <row r="205" ht="12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</row>
    <row r="206" ht="12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</row>
    <row r="207" ht="12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</row>
    <row r="208" ht="12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</row>
    <row r="209" ht="12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</row>
    <row r="210" ht="12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</row>
    <row r="211" ht="12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</row>
    <row r="212" ht="12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</row>
    <row r="213" ht="12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</row>
    <row r="214" ht="12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</row>
    <row r="215" ht="12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</row>
    <row r="216" ht="12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</row>
    <row r="217" ht="12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</row>
    <row r="218" ht="12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</row>
    <row r="219" ht="12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</row>
    <row r="220" ht="12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</row>
    <row r="221" ht="12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</row>
    <row r="222" ht="12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</row>
    <row r="223" ht="12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</row>
    <row r="224" ht="12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</row>
    <row r="225" ht="12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</row>
    <row r="226" ht="12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</row>
    <row r="227" ht="12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</row>
    <row r="228" ht="12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</row>
    <row r="229" ht="12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</row>
    <row r="230" ht="12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</row>
    <row r="231" ht="12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</row>
    <row r="232" ht="12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</row>
    <row r="233" ht="12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</row>
    <row r="234" ht="12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</row>
    <row r="235" ht="12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</row>
    <row r="236" ht="12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</row>
    <row r="237" ht="12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</row>
    <row r="238" ht="12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</row>
    <row r="239" ht="12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</row>
    <row r="240" ht="12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</row>
    <row r="241" ht="12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</row>
    <row r="242" ht="12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</row>
    <row r="243" ht="12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</row>
    <row r="244" ht="12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</row>
    <row r="245" ht="12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</row>
    <row r="246" ht="12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</row>
    <row r="247" ht="12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</row>
    <row r="248" ht="12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</row>
    <row r="249" ht="12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</row>
    <row r="250" ht="12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</row>
    <row r="251" ht="12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</row>
    <row r="252" ht="12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</row>
    <row r="253" ht="12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</row>
    <row r="254" ht="12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</row>
    <row r="255" ht="12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</row>
    <row r="256" ht="12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</row>
    <row r="257" ht="12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</row>
    <row r="258" ht="12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</row>
    <row r="259" ht="12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</row>
    <row r="260" ht="12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</row>
    <row r="261" ht="12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</row>
    <row r="262" ht="12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</row>
    <row r="263" ht="12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</row>
    <row r="264" ht="12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</row>
    <row r="265" ht="12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</row>
    <row r="266" ht="12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</row>
    <row r="267" ht="12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</row>
    <row r="268" ht="12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</row>
    <row r="269" ht="12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</row>
    <row r="270" ht="12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</row>
    <row r="271" ht="12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</row>
    <row r="272" ht="12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</row>
    <row r="273" ht="12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</row>
    <row r="274" ht="12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</row>
    <row r="275" ht="12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</row>
    <row r="276" ht="12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</row>
    <row r="277" ht="12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</row>
    <row r="278" ht="12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</row>
    <row r="279" ht="12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</row>
    <row r="280" ht="12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</row>
    <row r="281" ht="12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</row>
    <row r="282" ht="12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</row>
    <row r="283" ht="12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</row>
    <row r="284" ht="12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</row>
    <row r="285" ht="12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</row>
    <row r="286" ht="12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</row>
    <row r="287" ht="12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</row>
    <row r="288" ht="12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</row>
    <row r="289" ht="12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</row>
    <row r="290" ht="12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</row>
    <row r="291" ht="12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</row>
    <row r="292" ht="12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</row>
    <row r="293" ht="12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</row>
    <row r="294" ht="12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</row>
    <row r="295" ht="12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</row>
    <row r="296" ht="12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</row>
    <row r="297" ht="12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</row>
    <row r="298" ht="12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</row>
    <row r="299" ht="12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</row>
    <row r="300" ht="12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</row>
    <row r="301" ht="12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</row>
    <row r="302" ht="12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</row>
    <row r="303" ht="12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</row>
    <row r="304" ht="12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</row>
    <row r="305" ht="12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</row>
    <row r="306" ht="12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</row>
    <row r="307" ht="12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</row>
    <row r="308" ht="12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</row>
    <row r="309" ht="12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</row>
    <row r="310" ht="12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</row>
    <row r="311" ht="12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</row>
    <row r="312" ht="12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</row>
    <row r="313" ht="12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</row>
    <row r="314" ht="12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</row>
    <row r="315" ht="12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</row>
    <row r="316" ht="12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</row>
    <row r="317" ht="12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</row>
    <row r="318" ht="12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</row>
    <row r="319" ht="12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</row>
    <row r="320" ht="12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</row>
    <row r="321" ht="12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</row>
    <row r="322" ht="12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</row>
    <row r="323" ht="12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</row>
    <row r="324" ht="12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</row>
    <row r="325" ht="12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</row>
    <row r="326" ht="12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</row>
    <row r="327" ht="12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</row>
    <row r="328" ht="12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</row>
    <row r="329" ht="12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</row>
    <row r="330" ht="12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</row>
    <row r="331" ht="12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</row>
    <row r="332" ht="12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</row>
    <row r="333" ht="12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</row>
    <row r="334" ht="12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</row>
    <row r="335" ht="12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</row>
    <row r="336" ht="12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</row>
    <row r="337" ht="12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</row>
    <row r="338" ht="12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</row>
    <row r="339" ht="12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</row>
    <row r="340" ht="12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</row>
    <row r="341" ht="12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</row>
    <row r="342" ht="12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</row>
    <row r="343" ht="12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</row>
    <row r="344" ht="12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</row>
    <row r="345" ht="12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</row>
    <row r="346" ht="12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</row>
    <row r="347" ht="12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</row>
    <row r="348" ht="12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</row>
    <row r="349" ht="12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</row>
    <row r="350" ht="12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</row>
    <row r="351" ht="12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</row>
    <row r="352" ht="12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</row>
    <row r="353" ht="12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</row>
    <row r="354" ht="12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</row>
    <row r="355" ht="12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</row>
    <row r="356" ht="12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</row>
    <row r="357" ht="12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</row>
    <row r="358" ht="12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</row>
    <row r="359" ht="12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</row>
    <row r="360" ht="12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</row>
    <row r="361" ht="12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</row>
    <row r="362" ht="12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</row>
    <row r="363" ht="12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</row>
    <row r="364" ht="12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</row>
    <row r="365" ht="12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</row>
    <row r="366" ht="12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</row>
    <row r="367" ht="12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</row>
    <row r="368" ht="12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</row>
    <row r="369" ht="12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</row>
    <row r="370" ht="12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</row>
    <row r="371" ht="12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</row>
    <row r="372" ht="12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</row>
    <row r="373" ht="12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</row>
    <row r="374" ht="12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</row>
    <row r="375" ht="12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</row>
    <row r="376" ht="12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</row>
    <row r="377" ht="12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</row>
    <row r="378" ht="12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</row>
    <row r="379" ht="12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</row>
    <row r="380" ht="12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</row>
    <row r="381" ht="12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</row>
    <row r="382" ht="12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</row>
    <row r="383" ht="12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</row>
    <row r="384" ht="12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</row>
    <row r="385" ht="12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</row>
    <row r="386" ht="12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</row>
    <row r="387" ht="12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</row>
    <row r="388" ht="12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</row>
    <row r="389" ht="12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</row>
    <row r="390" ht="12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</row>
    <row r="391" ht="12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</row>
    <row r="392" ht="12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</row>
    <row r="393" ht="12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</row>
    <row r="394" ht="12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</row>
    <row r="395" ht="12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</row>
    <row r="396" ht="12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</row>
    <row r="397" ht="12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</row>
    <row r="398" ht="12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</row>
    <row r="399" ht="12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</row>
    <row r="400" ht="12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</row>
    <row r="401" ht="12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</row>
    <row r="402" ht="12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</row>
    <row r="403" ht="12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</row>
    <row r="404" ht="12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</row>
    <row r="405" ht="12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</row>
    <row r="406" ht="12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</row>
    <row r="407" ht="12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</row>
    <row r="408" ht="12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</row>
    <row r="409" ht="12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</row>
    <row r="410" ht="12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</row>
    <row r="411" ht="12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</row>
    <row r="412" ht="12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</row>
    <row r="413" ht="12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</row>
    <row r="414" ht="12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</row>
    <row r="415" ht="12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</row>
    <row r="416" ht="12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</row>
    <row r="417" ht="12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</row>
    <row r="418" ht="12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</row>
    <row r="419" ht="12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</row>
    <row r="420" ht="12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</row>
    <row r="421" ht="12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</row>
    <row r="422" ht="12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</row>
    <row r="423" ht="12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</row>
    <row r="424" ht="12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</row>
    <row r="425" ht="12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</row>
    <row r="426" ht="12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</row>
    <row r="427" ht="12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</row>
    <row r="428" ht="12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</row>
    <row r="429" ht="12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</row>
    <row r="430" ht="12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</row>
    <row r="431" ht="12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</row>
    <row r="432" ht="12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</row>
    <row r="433" ht="12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</row>
    <row r="434" ht="12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</row>
    <row r="435" ht="12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</row>
    <row r="436" ht="12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</row>
    <row r="437" ht="12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</row>
    <row r="438" ht="12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</row>
    <row r="439" ht="12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</row>
    <row r="440" ht="12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/>
    </row>
    <row r="441" ht="12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</row>
    <row r="442" ht="12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</row>
    <row r="443" ht="12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</row>
    <row r="444" ht="12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</row>
    <row r="445" ht="12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</row>
    <row r="446" ht="12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</row>
    <row r="447" ht="12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</row>
    <row r="448" ht="12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</row>
    <row r="449" ht="12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</row>
    <row r="450" ht="12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</row>
    <row r="451" ht="12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</row>
    <row r="452" ht="12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</row>
    <row r="453" ht="12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</row>
    <row r="454" ht="12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</row>
    <row r="455" ht="12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</row>
    <row r="456" ht="12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</row>
    <row r="457" ht="12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</row>
    <row r="458" ht="12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</row>
    <row r="459" ht="12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</row>
    <row r="460" ht="12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</row>
    <row r="461" ht="12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</row>
    <row r="462" ht="12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</row>
    <row r="463" ht="12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</row>
    <row r="464" ht="12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</row>
    <row r="465" ht="12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</row>
    <row r="466" ht="12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</row>
    <row r="467" ht="12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</row>
    <row r="468" ht="12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</row>
    <row r="469" ht="12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</row>
    <row r="470" ht="12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</row>
    <row r="471" ht="12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</row>
    <row r="472" ht="12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</row>
    <row r="473" ht="12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</row>
    <row r="474" ht="12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</row>
    <row r="475" ht="12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</row>
    <row r="476" ht="12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</row>
    <row r="477" ht="12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</row>
    <row r="478" ht="12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</row>
    <row r="479" ht="12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</row>
    <row r="480" ht="12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</row>
    <row r="481" ht="12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</row>
    <row r="482" ht="12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</row>
    <row r="483" ht="12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  <c r="AL483" s="1"/>
    </row>
    <row r="484" ht="12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</row>
    <row r="485" ht="12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</row>
    <row r="486" ht="12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</row>
    <row r="487" ht="12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  <c r="AL487" s="1"/>
    </row>
    <row r="488" ht="12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  <c r="AL488" s="1"/>
    </row>
    <row r="489" ht="12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/>
    </row>
    <row r="490" ht="12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  <c r="AL490" s="1"/>
    </row>
    <row r="491" ht="12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  <c r="AL491" s="1"/>
    </row>
    <row r="492" ht="12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  <c r="AL492" s="1"/>
    </row>
    <row r="493" ht="12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  <c r="AL493" s="1"/>
    </row>
    <row r="494" ht="12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  <c r="AL494" s="1"/>
    </row>
    <row r="495" ht="12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  <c r="AL495" s="1"/>
    </row>
    <row r="496" ht="12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  <c r="AL496" s="1"/>
    </row>
    <row r="497" ht="12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  <c r="AL497" s="1"/>
    </row>
    <row r="498" ht="12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</row>
    <row r="499" ht="12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</row>
    <row r="500" ht="12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</row>
    <row r="501" ht="12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</row>
    <row r="502" ht="12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</row>
    <row r="503" ht="12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</row>
    <row r="504" ht="12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/>
    </row>
    <row r="505" ht="12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</row>
    <row r="506" ht="12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  <c r="AL506" s="1"/>
    </row>
    <row r="507" ht="12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  <c r="AL507" s="1"/>
    </row>
    <row r="508" ht="12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  <c r="AL508" s="1"/>
    </row>
    <row r="509" ht="12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  <c r="AL509" s="1"/>
    </row>
    <row r="510" ht="12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</row>
    <row r="511" ht="12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  <c r="AL511" s="1"/>
    </row>
    <row r="512" ht="12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  <c r="AL512" s="1"/>
    </row>
    <row r="513" ht="12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  <c r="AL513" s="1"/>
    </row>
    <row r="514" ht="12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  <c r="AL514" s="1"/>
    </row>
    <row r="515" ht="12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  <c r="AL515" s="1"/>
    </row>
    <row r="516" ht="12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  <c r="AL516" s="1"/>
    </row>
    <row r="517" ht="12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  <c r="AL517" s="1"/>
    </row>
    <row r="518" ht="12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  <c r="AL518" s="1"/>
    </row>
    <row r="519" ht="12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  <c r="AL519" s="1"/>
    </row>
    <row r="520" ht="12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  <c r="AL520" s="1"/>
    </row>
    <row r="521" ht="12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  <c r="AL521" s="1"/>
    </row>
    <row r="522" ht="12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  <c r="AL522" s="1"/>
    </row>
    <row r="523" ht="12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  <c r="AL523" s="1"/>
    </row>
    <row r="524" ht="12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  <c r="AL524" s="1"/>
    </row>
    <row r="525" ht="12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  <c r="AL525" s="1"/>
    </row>
    <row r="526" ht="12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/>
    </row>
    <row r="527" ht="12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  <c r="AL527" s="1"/>
    </row>
    <row r="528" ht="12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  <c r="AL528" s="1"/>
    </row>
    <row r="529" ht="12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  <c r="AL529" s="1"/>
    </row>
    <row r="530" ht="12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  <c r="AL530" s="1"/>
    </row>
    <row r="531" ht="12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  <c r="AL531" s="1"/>
    </row>
    <row r="532" ht="12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  <c r="AL532" s="1"/>
    </row>
    <row r="533" ht="12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  <c r="AL533" s="1"/>
    </row>
    <row r="534" ht="12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  <c r="AL534" s="1"/>
    </row>
    <row r="535" ht="12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  <c r="AL535" s="1"/>
    </row>
    <row r="536" ht="12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  <c r="AL536" s="1"/>
    </row>
    <row r="537" ht="12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  <c r="AL537" s="1"/>
    </row>
    <row r="538" ht="12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  <c r="AL538" s="1"/>
    </row>
    <row r="539" ht="12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/>
      <c r="AL539" s="1"/>
    </row>
    <row r="540" ht="12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  <c r="AL540" s="1"/>
    </row>
    <row r="541" ht="12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  <c r="AL541" s="1"/>
    </row>
    <row r="542" ht="12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  <c r="AL542" s="1"/>
    </row>
    <row r="543" ht="12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  <c r="AL543" s="1"/>
    </row>
    <row r="544" ht="12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  <c r="AL544" s="1"/>
    </row>
    <row r="545" ht="12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  <c r="AL545" s="1"/>
    </row>
    <row r="546" ht="12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  <c r="AL546" s="1"/>
    </row>
    <row r="547" ht="12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/>
      <c r="AL547" s="1"/>
    </row>
    <row r="548" ht="12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  <c r="AL548" s="1"/>
    </row>
    <row r="549" ht="12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  <c r="AL549" s="1"/>
    </row>
    <row r="550" ht="12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  <c r="AL550" s="1"/>
    </row>
    <row r="551" ht="12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  <c r="AL551" s="1"/>
    </row>
    <row r="552" ht="12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  <c r="AL552" s="1"/>
    </row>
    <row r="553" ht="12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/>
      <c r="AL553" s="1"/>
    </row>
    <row r="554" ht="12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/>
      <c r="AL554" s="1"/>
    </row>
    <row r="555" ht="12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  <c r="AL555" s="1"/>
    </row>
    <row r="556" ht="12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  <c r="AL556" s="1"/>
    </row>
    <row r="557" ht="12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  <c r="AL557" s="1"/>
    </row>
    <row r="558" ht="12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  <c r="AL558" s="1"/>
    </row>
    <row r="559" ht="12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  <c r="AL559" s="1"/>
    </row>
    <row r="560" ht="12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1"/>
      <c r="AK560" s="1"/>
      <c r="AL560" s="1"/>
    </row>
    <row r="561" ht="12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1"/>
      <c r="AK561" s="1"/>
      <c r="AL561" s="1"/>
    </row>
    <row r="562" ht="12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1"/>
      <c r="AK562" s="1"/>
      <c r="AL562" s="1"/>
    </row>
    <row r="563" ht="12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1"/>
      <c r="AK563" s="1"/>
      <c r="AL563" s="1"/>
    </row>
    <row r="564" ht="12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1"/>
      <c r="AK564" s="1"/>
      <c r="AL564" s="1"/>
    </row>
    <row r="565" ht="12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1"/>
      <c r="AK565" s="1"/>
      <c r="AL565" s="1"/>
    </row>
    <row r="566" ht="12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1"/>
      <c r="AK566" s="1"/>
      <c r="AL566" s="1"/>
    </row>
    <row r="567" ht="12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1"/>
      <c r="AK567" s="1"/>
      <c r="AL567" s="1"/>
    </row>
    <row r="568" ht="12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1"/>
      <c r="AK568" s="1"/>
      <c r="AL568" s="1"/>
    </row>
    <row r="569" ht="12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1"/>
      <c r="AK569" s="1"/>
      <c r="AL569" s="1"/>
    </row>
    <row r="570" ht="12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1"/>
      <c r="AK570" s="1"/>
      <c r="AL570" s="1"/>
    </row>
    <row r="571" ht="12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1"/>
      <c r="AK571" s="1"/>
      <c r="AL571" s="1"/>
    </row>
    <row r="572" ht="12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1"/>
      <c r="AK572" s="1"/>
      <c r="AL572" s="1"/>
    </row>
    <row r="573" ht="12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1"/>
      <c r="AK573" s="1"/>
      <c r="AL573" s="1"/>
    </row>
    <row r="574" ht="12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1"/>
      <c r="AK574" s="1"/>
      <c r="AL574" s="1"/>
    </row>
    <row r="575" ht="12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1"/>
      <c r="AK575" s="1"/>
      <c r="AL575" s="1"/>
    </row>
    <row r="576" ht="12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  <c r="AL576" s="1"/>
    </row>
    <row r="577" ht="12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/>
      <c r="AL577" s="1"/>
    </row>
    <row r="578" ht="12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  <c r="AK578" s="1"/>
      <c r="AL578" s="1"/>
    </row>
    <row r="579" ht="12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  <c r="AK579" s="1"/>
      <c r="AL579" s="1"/>
    </row>
    <row r="580" ht="12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  <c r="AK580" s="1"/>
      <c r="AL580" s="1"/>
    </row>
    <row r="581" ht="12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1"/>
      <c r="AK581" s="1"/>
      <c r="AL581" s="1"/>
    </row>
    <row r="582" ht="12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  <c r="AK582" s="1"/>
      <c r="AL582" s="1"/>
    </row>
    <row r="583" ht="12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1"/>
      <c r="AK583" s="1"/>
      <c r="AL583" s="1"/>
    </row>
    <row r="584" ht="12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1"/>
      <c r="AK584" s="1"/>
      <c r="AL584" s="1"/>
    </row>
    <row r="585" ht="12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1"/>
      <c r="AK585" s="1"/>
      <c r="AL585" s="1"/>
    </row>
    <row r="586" ht="12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1"/>
      <c r="AK586" s="1"/>
      <c r="AL586" s="1"/>
    </row>
    <row r="587" ht="12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1"/>
      <c r="AK587" s="1"/>
      <c r="AL587" s="1"/>
    </row>
    <row r="588" ht="12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1"/>
      <c r="AK588" s="1"/>
      <c r="AL588" s="1"/>
    </row>
    <row r="589" ht="12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1"/>
      <c r="AK589" s="1"/>
      <c r="AL589" s="1"/>
    </row>
    <row r="590" ht="12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1"/>
      <c r="AK590" s="1"/>
      <c r="AL590" s="1"/>
    </row>
    <row r="591" ht="12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1"/>
      <c r="AK591" s="1"/>
      <c r="AL591" s="1"/>
    </row>
    <row r="592" ht="12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1"/>
      <c r="AK592" s="1"/>
      <c r="AL592" s="1"/>
    </row>
    <row r="593" ht="12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1"/>
      <c r="AK593" s="1"/>
      <c r="AL593" s="1"/>
    </row>
    <row r="594" ht="12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1"/>
      <c r="AK594" s="1"/>
      <c r="AL594" s="1"/>
    </row>
    <row r="595" ht="12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1"/>
      <c r="AK595" s="1"/>
      <c r="AL595" s="1"/>
    </row>
    <row r="596" ht="12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1"/>
      <c r="AK596" s="1"/>
      <c r="AL596" s="1"/>
    </row>
    <row r="597" ht="12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1"/>
      <c r="AK597" s="1"/>
      <c r="AL597" s="1"/>
    </row>
    <row r="598" ht="12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1"/>
      <c r="AK598" s="1"/>
      <c r="AL598" s="1"/>
    </row>
    <row r="599" ht="12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  <c r="AJ599" s="1"/>
      <c r="AK599" s="1"/>
      <c r="AL599" s="1"/>
    </row>
    <row r="600" ht="12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1"/>
      <c r="AK600" s="1"/>
      <c r="AL600" s="1"/>
    </row>
    <row r="601" ht="12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1"/>
      <c r="AK601" s="1"/>
      <c r="AL601" s="1"/>
    </row>
    <row r="602" ht="12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  <c r="AK602" s="1"/>
      <c r="AL602" s="1"/>
    </row>
    <row r="603" ht="12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/>
      <c r="AL603" s="1"/>
    </row>
    <row r="604" ht="12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  <c r="AL604" s="1"/>
    </row>
    <row r="605" ht="12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1"/>
      <c r="AK605" s="1"/>
      <c r="AL605" s="1"/>
    </row>
    <row r="606" ht="12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1"/>
      <c r="AK606" s="1"/>
      <c r="AL606" s="1"/>
    </row>
    <row r="607" ht="12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1"/>
      <c r="AK607" s="1"/>
      <c r="AL607" s="1"/>
    </row>
    <row r="608" ht="12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1"/>
      <c r="AK608" s="1"/>
      <c r="AL608" s="1"/>
    </row>
    <row r="609" ht="12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  <c r="AJ609" s="1"/>
      <c r="AK609" s="1"/>
      <c r="AL609" s="1"/>
    </row>
    <row r="610" ht="12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1"/>
      <c r="AK610" s="1"/>
      <c r="AL610" s="1"/>
    </row>
    <row r="611" ht="12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1"/>
      <c r="AK611" s="1"/>
      <c r="AL611" s="1"/>
    </row>
    <row r="612" ht="12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  <c r="AJ612" s="1"/>
      <c r="AK612" s="1"/>
      <c r="AL612" s="1"/>
    </row>
    <row r="613" ht="12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  <c r="AJ613" s="1"/>
      <c r="AK613" s="1"/>
      <c r="AL613" s="1"/>
    </row>
    <row r="614" ht="12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1"/>
      <c r="AK614" s="1"/>
      <c r="AL614" s="1"/>
    </row>
    <row r="615" ht="12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1"/>
      <c r="AK615" s="1"/>
      <c r="AL615" s="1"/>
    </row>
    <row r="616" ht="12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  <c r="AI616" s="1"/>
      <c r="AJ616" s="1"/>
      <c r="AK616" s="1"/>
      <c r="AL616" s="1"/>
    </row>
    <row r="617" ht="12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  <c r="AI617" s="1"/>
      <c r="AJ617" s="1"/>
      <c r="AK617" s="1"/>
      <c r="AL617" s="1"/>
    </row>
    <row r="618" ht="12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  <c r="AI618" s="1"/>
      <c r="AJ618" s="1"/>
      <c r="AK618" s="1"/>
      <c r="AL618" s="1"/>
    </row>
    <row r="619" ht="12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  <c r="AJ619" s="1"/>
      <c r="AK619" s="1"/>
      <c r="AL619" s="1"/>
    </row>
    <row r="620" ht="12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  <c r="AJ620" s="1"/>
      <c r="AK620" s="1"/>
      <c r="AL620" s="1"/>
    </row>
    <row r="621" ht="12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  <c r="AJ621" s="1"/>
      <c r="AK621" s="1"/>
      <c r="AL621" s="1"/>
    </row>
    <row r="622" ht="12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  <c r="AI622" s="1"/>
      <c r="AJ622" s="1"/>
      <c r="AK622" s="1"/>
      <c r="AL622" s="1"/>
    </row>
    <row r="623" ht="12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  <c r="AI623" s="1"/>
      <c r="AJ623" s="1"/>
      <c r="AK623" s="1"/>
      <c r="AL623" s="1"/>
    </row>
    <row r="624" ht="12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  <c r="AI624" s="1"/>
      <c r="AJ624" s="1"/>
      <c r="AK624" s="1"/>
      <c r="AL624" s="1"/>
    </row>
    <row r="625" ht="12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  <c r="AI625" s="1"/>
      <c r="AJ625" s="1"/>
      <c r="AK625" s="1"/>
      <c r="AL625" s="1"/>
    </row>
    <row r="626" ht="12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  <c r="AI626" s="1"/>
      <c r="AJ626" s="1"/>
      <c r="AK626" s="1"/>
      <c r="AL626" s="1"/>
    </row>
    <row r="627" ht="12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  <c r="AI627" s="1"/>
      <c r="AJ627" s="1"/>
      <c r="AK627" s="1"/>
      <c r="AL627" s="1"/>
    </row>
    <row r="628" ht="12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1"/>
      <c r="AK628" s="1"/>
      <c r="AL628" s="1"/>
    </row>
    <row r="629" ht="12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1"/>
      <c r="AK629" s="1"/>
      <c r="AL629" s="1"/>
    </row>
    <row r="630" ht="12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1"/>
      <c r="AK630" s="1"/>
      <c r="AL630" s="1"/>
    </row>
    <row r="631" ht="12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1"/>
      <c r="AK631" s="1"/>
      <c r="AL631" s="1"/>
    </row>
    <row r="632" ht="12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  <c r="AJ632" s="1"/>
      <c r="AK632" s="1"/>
      <c r="AL632" s="1"/>
    </row>
    <row r="633" ht="12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1"/>
      <c r="AK633" s="1"/>
      <c r="AL633" s="1"/>
    </row>
    <row r="634" ht="12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  <c r="AI634" s="1"/>
      <c r="AJ634" s="1"/>
      <c r="AK634" s="1"/>
      <c r="AL634" s="1"/>
    </row>
    <row r="635" ht="12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  <c r="AI635" s="1"/>
      <c r="AJ635" s="1"/>
      <c r="AK635" s="1"/>
      <c r="AL635" s="1"/>
    </row>
    <row r="636" ht="12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  <c r="AJ636" s="1"/>
      <c r="AK636" s="1"/>
      <c r="AL636" s="1"/>
    </row>
    <row r="637" ht="12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  <c r="AJ637" s="1"/>
      <c r="AK637" s="1"/>
      <c r="AL637" s="1"/>
    </row>
    <row r="638" ht="12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  <c r="AJ638" s="1"/>
      <c r="AK638" s="1"/>
      <c r="AL638" s="1"/>
    </row>
    <row r="639" ht="12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  <c r="AI639" s="1"/>
      <c r="AJ639" s="1"/>
      <c r="AK639" s="1"/>
      <c r="AL639" s="1"/>
    </row>
    <row r="640" ht="12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  <c r="AI640" s="1"/>
      <c r="AJ640" s="1"/>
      <c r="AK640" s="1"/>
      <c r="AL640" s="1"/>
    </row>
    <row r="641" ht="12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  <c r="AI641" s="1"/>
      <c r="AJ641" s="1"/>
      <c r="AK641" s="1"/>
      <c r="AL641" s="1"/>
    </row>
    <row r="642" ht="12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  <c r="AI642" s="1"/>
      <c r="AJ642" s="1"/>
      <c r="AK642" s="1"/>
      <c r="AL642" s="1"/>
    </row>
    <row r="643" ht="12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  <c r="AI643" s="1"/>
      <c r="AJ643" s="1"/>
      <c r="AK643" s="1"/>
      <c r="AL643" s="1"/>
    </row>
    <row r="644" ht="12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  <c r="AI644" s="1"/>
      <c r="AJ644" s="1"/>
      <c r="AK644" s="1"/>
      <c r="AL644" s="1"/>
    </row>
    <row r="645" ht="12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  <c r="AI645" s="1"/>
      <c r="AJ645" s="1"/>
      <c r="AK645" s="1"/>
      <c r="AL645" s="1"/>
    </row>
    <row r="646" ht="12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  <c r="AI646" s="1"/>
      <c r="AJ646" s="1"/>
      <c r="AK646" s="1"/>
      <c r="AL646" s="1"/>
    </row>
    <row r="647" ht="12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  <c r="AI647" s="1"/>
      <c r="AJ647" s="1"/>
      <c r="AK647" s="1"/>
      <c r="AL647" s="1"/>
    </row>
    <row r="648" ht="12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  <c r="AI648" s="1"/>
      <c r="AJ648" s="1"/>
      <c r="AK648" s="1"/>
      <c r="AL648" s="1"/>
    </row>
    <row r="649" ht="12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  <c r="AI649" s="1"/>
      <c r="AJ649" s="1"/>
      <c r="AK649" s="1"/>
      <c r="AL649" s="1"/>
    </row>
    <row r="650" ht="12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  <c r="AI650" s="1"/>
      <c r="AJ650" s="1"/>
      <c r="AK650" s="1"/>
      <c r="AL650" s="1"/>
    </row>
    <row r="651" ht="12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  <c r="AI651" s="1"/>
      <c r="AJ651" s="1"/>
      <c r="AK651" s="1"/>
      <c r="AL651" s="1"/>
    </row>
    <row r="652" ht="12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  <c r="AI652" s="1"/>
      <c r="AJ652" s="1"/>
      <c r="AK652" s="1"/>
      <c r="AL652" s="1"/>
    </row>
    <row r="653" ht="12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  <c r="AI653" s="1"/>
      <c r="AJ653" s="1"/>
      <c r="AK653" s="1"/>
      <c r="AL653" s="1"/>
    </row>
    <row r="654" ht="12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  <c r="AJ654" s="1"/>
      <c r="AK654" s="1"/>
      <c r="AL654" s="1"/>
    </row>
    <row r="655" ht="12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  <c r="AJ655" s="1"/>
      <c r="AK655" s="1"/>
      <c r="AL655" s="1"/>
    </row>
    <row r="656" ht="12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  <c r="AJ656" s="1"/>
      <c r="AK656" s="1"/>
      <c r="AL656" s="1"/>
    </row>
    <row r="657" ht="12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  <c r="AI657" s="1"/>
      <c r="AJ657" s="1"/>
      <c r="AK657" s="1"/>
      <c r="AL657" s="1"/>
    </row>
    <row r="658" ht="12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  <c r="AJ658" s="1"/>
      <c r="AK658" s="1"/>
      <c r="AL658" s="1"/>
    </row>
    <row r="659" ht="12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  <c r="AI659" s="1"/>
      <c r="AJ659" s="1"/>
      <c r="AK659" s="1"/>
      <c r="AL659" s="1"/>
    </row>
    <row r="660" ht="12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  <c r="AI660" s="1"/>
      <c r="AJ660" s="1"/>
      <c r="AK660" s="1"/>
      <c r="AL660" s="1"/>
    </row>
    <row r="661" ht="12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  <c r="AI661" s="1"/>
      <c r="AJ661" s="1"/>
      <c r="AK661" s="1"/>
      <c r="AL661" s="1"/>
    </row>
    <row r="662" ht="12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  <c r="AI662" s="1"/>
      <c r="AJ662" s="1"/>
      <c r="AK662" s="1"/>
      <c r="AL662" s="1"/>
    </row>
    <row r="663" ht="12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  <c r="AI663" s="1"/>
      <c r="AJ663" s="1"/>
      <c r="AK663" s="1"/>
      <c r="AL663" s="1"/>
    </row>
    <row r="664" ht="12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  <c r="AI664" s="1"/>
      <c r="AJ664" s="1"/>
      <c r="AK664" s="1"/>
      <c r="AL664" s="1"/>
    </row>
    <row r="665" ht="12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  <c r="AH665" s="1"/>
      <c r="AI665" s="1"/>
      <c r="AJ665" s="1"/>
      <c r="AK665" s="1"/>
      <c r="AL665" s="1"/>
    </row>
    <row r="666" ht="12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  <c r="AH666" s="1"/>
      <c r="AI666" s="1"/>
      <c r="AJ666" s="1"/>
      <c r="AK666" s="1"/>
      <c r="AL666" s="1"/>
    </row>
    <row r="667" ht="12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  <c r="AH667" s="1"/>
      <c r="AI667" s="1"/>
      <c r="AJ667" s="1"/>
      <c r="AK667" s="1"/>
      <c r="AL667" s="1"/>
    </row>
    <row r="668" ht="12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  <c r="AH668" s="1"/>
      <c r="AI668" s="1"/>
      <c r="AJ668" s="1"/>
      <c r="AK668" s="1"/>
      <c r="AL668" s="1"/>
    </row>
    <row r="669" ht="12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  <c r="AI669" s="1"/>
      <c r="AJ669" s="1"/>
      <c r="AK669" s="1"/>
      <c r="AL669" s="1"/>
    </row>
    <row r="670" ht="12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"/>
      <c r="AH670" s="1"/>
      <c r="AI670" s="1"/>
      <c r="AJ670" s="1"/>
      <c r="AK670" s="1"/>
      <c r="AL670" s="1"/>
    </row>
    <row r="671" ht="12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"/>
      <c r="AH671" s="1"/>
      <c r="AI671" s="1"/>
      <c r="AJ671" s="1"/>
      <c r="AK671" s="1"/>
      <c r="AL671" s="1"/>
    </row>
    <row r="672" ht="12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  <c r="AH672" s="1"/>
      <c r="AI672" s="1"/>
      <c r="AJ672" s="1"/>
      <c r="AK672" s="1"/>
      <c r="AL672" s="1"/>
    </row>
    <row r="673" ht="12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  <c r="AI673" s="1"/>
      <c r="AJ673" s="1"/>
      <c r="AK673" s="1"/>
      <c r="AL673" s="1"/>
    </row>
    <row r="674" ht="12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  <c r="AH674" s="1"/>
      <c r="AI674" s="1"/>
      <c r="AJ674" s="1"/>
      <c r="AK674" s="1"/>
      <c r="AL674" s="1"/>
    </row>
    <row r="675" ht="12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  <c r="AH675" s="1"/>
      <c r="AI675" s="1"/>
      <c r="AJ675" s="1"/>
      <c r="AK675" s="1"/>
      <c r="AL675" s="1"/>
    </row>
    <row r="676" ht="12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  <c r="AH676" s="1"/>
      <c r="AI676" s="1"/>
      <c r="AJ676" s="1"/>
      <c r="AK676" s="1"/>
      <c r="AL676" s="1"/>
    </row>
    <row r="677" ht="12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  <c r="AI677" s="1"/>
      <c r="AJ677" s="1"/>
      <c r="AK677" s="1"/>
      <c r="AL677" s="1"/>
    </row>
    <row r="678" ht="12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  <c r="AH678" s="1"/>
      <c r="AI678" s="1"/>
      <c r="AJ678" s="1"/>
      <c r="AK678" s="1"/>
      <c r="AL678" s="1"/>
    </row>
    <row r="679" ht="12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  <c r="AH679" s="1"/>
      <c r="AI679" s="1"/>
      <c r="AJ679" s="1"/>
      <c r="AK679" s="1"/>
      <c r="AL679" s="1"/>
    </row>
    <row r="680" ht="12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  <c r="AI680" s="1"/>
      <c r="AJ680" s="1"/>
      <c r="AK680" s="1"/>
      <c r="AL680" s="1"/>
    </row>
    <row r="681" ht="12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  <c r="AI681" s="1"/>
      <c r="AJ681" s="1"/>
      <c r="AK681" s="1"/>
      <c r="AL681" s="1"/>
    </row>
    <row r="682" ht="12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  <c r="AI682" s="1"/>
      <c r="AJ682" s="1"/>
      <c r="AK682" s="1"/>
      <c r="AL682" s="1"/>
    </row>
    <row r="683" ht="12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  <c r="AI683" s="1"/>
      <c r="AJ683" s="1"/>
      <c r="AK683" s="1"/>
      <c r="AL683" s="1"/>
    </row>
    <row r="684" ht="12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  <c r="AI684" s="1"/>
      <c r="AJ684" s="1"/>
      <c r="AK684" s="1"/>
      <c r="AL684" s="1"/>
    </row>
    <row r="685" ht="12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  <c r="AI685" s="1"/>
      <c r="AJ685" s="1"/>
      <c r="AK685" s="1"/>
      <c r="AL685" s="1"/>
    </row>
    <row r="686" ht="12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  <c r="AI686" s="1"/>
      <c r="AJ686" s="1"/>
      <c r="AK686" s="1"/>
      <c r="AL686" s="1"/>
    </row>
    <row r="687" ht="12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  <c r="AI687" s="1"/>
      <c r="AJ687" s="1"/>
      <c r="AK687" s="1"/>
      <c r="AL687" s="1"/>
    </row>
    <row r="688" ht="12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  <c r="AI688" s="1"/>
      <c r="AJ688" s="1"/>
      <c r="AK688" s="1"/>
      <c r="AL688" s="1"/>
    </row>
    <row r="689" ht="12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  <c r="AI689" s="1"/>
      <c r="AJ689" s="1"/>
      <c r="AK689" s="1"/>
      <c r="AL689" s="1"/>
    </row>
    <row r="690" ht="12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  <c r="AH690" s="1"/>
      <c r="AI690" s="1"/>
      <c r="AJ690" s="1"/>
      <c r="AK690" s="1"/>
      <c r="AL690" s="1"/>
    </row>
    <row r="691" ht="12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  <c r="AI691" s="1"/>
      <c r="AJ691" s="1"/>
      <c r="AK691" s="1"/>
      <c r="AL691" s="1"/>
    </row>
    <row r="692" ht="12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  <c r="AH692" s="1"/>
      <c r="AI692" s="1"/>
      <c r="AJ692" s="1"/>
      <c r="AK692" s="1"/>
      <c r="AL692" s="1"/>
    </row>
    <row r="693" ht="12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  <c r="AI693" s="1"/>
      <c r="AJ693" s="1"/>
      <c r="AK693" s="1"/>
      <c r="AL693" s="1"/>
    </row>
    <row r="694" ht="12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  <c r="AI694" s="1"/>
      <c r="AJ694" s="1"/>
      <c r="AK694" s="1"/>
      <c r="AL694" s="1"/>
    </row>
    <row r="695" ht="12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  <c r="AH695" s="1"/>
      <c r="AI695" s="1"/>
      <c r="AJ695" s="1"/>
      <c r="AK695" s="1"/>
      <c r="AL695" s="1"/>
    </row>
    <row r="696" ht="12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  <c r="AH696" s="1"/>
      <c r="AI696" s="1"/>
      <c r="AJ696" s="1"/>
      <c r="AK696" s="1"/>
      <c r="AL696" s="1"/>
    </row>
    <row r="697" ht="12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"/>
      <c r="AH697" s="1"/>
      <c r="AI697" s="1"/>
      <c r="AJ697" s="1"/>
      <c r="AK697" s="1"/>
      <c r="AL697" s="1"/>
    </row>
    <row r="698" ht="12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1"/>
      <c r="AH698" s="1"/>
      <c r="AI698" s="1"/>
      <c r="AJ698" s="1"/>
      <c r="AK698" s="1"/>
      <c r="AL698" s="1"/>
    </row>
    <row r="699" ht="12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  <c r="AH699" s="1"/>
      <c r="AI699" s="1"/>
      <c r="AJ699" s="1"/>
      <c r="AK699" s="1"/>
      <c r="AL699" s="1"/>
    </row>
    <row r="700" ht="12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  <c r="AH700" s="1"/>
      <c r="AI700" s="1"/>
      <c r="AJ700" s="1"/>
      <c r="AK700" s="1"/>
      <c r="AL700" s="1"/>
    </row>
    <row r="701" ht="12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  <c r="AH701" s="1"/>
      <c r="AI701" s="1"/>
      <c r="AJ701" s="1"/>
      <c r="AK701" s="1"/>
      <c r="AL701" s="1"/>
    </row>
    <row r="702" ht="12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"/>
      <c r="AH702" s="1"/>
      <c r="AI702" s="1"/>
      <c r="AJ702" s="1"/>
      <c r="AK702" s="1"/>
      <c r="AL702" s="1"/>
    </row>
    <row r="703" ht="12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1"/>
      <c r="AH703" s="1"/>
      <c r="AI703" s="1"/>
      <c r="AJ703" s="1"/>
      <c r="AK703" s="1"/>
      <c r="AL703" s="1"/>
    </row>
    <row r="704" ht="12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  <c r="AG704" s="1"/>
      <c r="AH704" s="1"/>
      <c r="AI704" s="1"/>
      <c r="AJ704" s="1"/>
      <c r="AK704" s="1"/>
      <c r="AL704" s="1"/>
    </row>
    <row r="705" ht="12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1"/>
      <c r="AH705" s="1"/>
      <c r="AI705" s="1"/>
      <c r="AJ705" s="1"/>
      <c r="AK705" s="1"/>
      <c r="AL705" s="1"/>
    </row>
    <row r="706" ht="12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  <c r="AH706" s="1"/>
      <c r="AI706" s="1"/>
      <c r="AJ706" s="1"/>
      <c r="AK706" s="1"/>
      <c r="AL706" s="1"/>
    </row>
    <row r="707" ht="12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  <c r="AH707" s="1"/>
      <c r="AI707" s="1"/>
      <c r="AJ707" s="1"/>
      <c r="AK707" s="1"/>
      <c r="AL707" s="1"/>
    </row>
    <row r="708" ht="12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1"/>
      <c r="AH708" s="1"/>
      <c r="AI708" s="1"/>
      <c r="AJ708" s="1"/>
      <c r="AK708" s="1"/>
      <c r="AL708" s="1"/>
    </row>
    <row r="709" ht="12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1"/>
      <c r="AH709" s="1"/>
      <c r="AI709" s="1"/>
      <c r="AJ709" s="1"/>
      <c r="AK709" s="1"/>
      <c r="AL709" s="1"/>
    </row>
    <row r="710" ht="12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1"/>
      <c r="AH710" s="1"/>
      <c r="AI710" s="1"/>
      <c r="AJ710" s="1"/>
      <c r="AK710" s="1"/>
      <c r="AL710" s="1"/>
    </row>
    <row r="711" ht="12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1"/>
      <c r="AH711" s="1"/>
      <c r="AI711" s="1"/>
      <c r="AJ711" s="1"/>
      <c r="AK711" s="1"/>
      <c r="AL711" s="1"/>
    </row>
    <row r="712" ht="12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1"/>
      <c r="AH712" s="1"/>
      <c r="AI712" s="1"/>
      <c r="AJ712" s="1"/>
      <c r="AK712" s="1"/>
      <c r="AL712" s="1"/>
    </row>
    <row r="713" ht="12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1"/>
      <c r="AH713" s="1"/>
      <c r="AI713" s="1"/>
      <c r="AJ713" s="1"/>
      <c r="AK713" s="1"/>
      <c r="AL713" s="1"/>
    </row>
    <row r="714" ht="12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  <c r="AG714" s="1"/>
      <c r="AH714" s="1"/>
      <c r="AI714" s="1"/>
      <c r="AJ714" s="1"/>
      <c r="AK714" s="1"/>
      <c r="AL714" s="1"/>
    </row>
    <row r="715" ht="12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  <c r="AG715" s="1"/>
      <c r="AH715" s="1"/>
      <c r="AI715" s="1"/>
      <c r="AJ715" s="1"/>
      <c r="AK715" s="1"/>
      <c r="AL715" s="1"/>
    </row>
    <row r="716" ht="12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  <c r="AG716" s="1"/>
      <c r="AH716" s="1"/>
      <c r="AI716" s="1"/>
      <c r="AJ716" s="1"/>
      <c r="AK716" s="1"/>
      <c r="AL716" s="1"/>
    </row>
    <row r="717" ht="12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1"/>
      <c r="AH717" s="1"/>
      <c r="AI717" s="1"/>
      <c r="AJ717" s="1"/>
      <c r="AK717" s="1"/>
      <c r="AL717" s="1"/>
    </row>
    <row r="718" ht="12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  <c r="AG718" s="1"/>
      <c r="AH718" s="1"/>
      <c r="AI718" s="1"/>
      <c r="AJ718" s="1"/>
      <c r="AK718" s="1"/>
      <c r="AL718" s="1"/>
    </row>
    <row r="719" ht="12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"/>
      <c r="AH719" s="1"/>
      <c r="AI719" s="1"/>
      <c r="AJ719" s="1"/>
      <c r="AK719" s="1"/>
      <c r="AL719" s="1"/>
    </row>
    <row r="720" ht="12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1"/>
      <c r="AH720" s="1"/>
      <c r="AI720" s="1"/>
      <c r="AJ720" s="1"/>
      <c r="AK720" s="1"/>
      <c r="AL720" s="1"/>
    </row>
    <row r="721" ht="12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  <c r="AG721" s="1"/>
      <c r="AH721" s="1"/>
      <c r="AI721" s="1"/>
      <c r="AJ721" s="1"/>
      <c r="AK721" s="1"/>
      <c r="AL721" s="1"/>
    </row>
    <row r="722" ht="12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1"/>
      <c r="AH722" s="1"/>
      <c r="AI722" s="1"/>
      <c r="AJ722" s="1"/>
      <c r="AK722" s="1"/>
      <c r="AL722" s="1"/>
    </row>
    <row r="723" ht="12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  <c r="AH723" s="1"/>
      <c r="AI723" s="1"/>
      <c r="AJ723" s="1"/>
      <c r="AK723" s="1"/>
      <c r="AL723" s="1"/>
    </row>
    <row r="724" ht="12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"/>
      <c r="AH724" s="1"/>
      <c r="AI724" s="1"/>
      <c r="AJ724" s="1"/>
      <c r="AK724" s="1"/>
      <c r="AL724" s="1"/>
    </row>
    <row r="725" ht="12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1"/>
      <c r="AH725" s="1"/>
      <c r="AI725" s="1"/>
      <c r="AJ725" s="1"/>
      <c r="AK725" s="1"/>
      <c r="AL725" s="1"/>
    </row>
    <row r="726" ht="12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  <c r="AG726" s="1"/>
      <c r="AH726" s="1"/>
      <c r="AI726" s="1"/>
      <c r="AJ726" s="1"/>
      <c r="AK726" s="1"/>
      <c r="AL726" s="1"/>
    </row>
    <row r="727" ht="12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  <c r="AG727" s="1"/>
      <c r="AH727" s="1"/>
      <c r="AI727" s="1"/>
      <c r="AJ727" s="1"/>
      <c r="AK727" s="1"/>
      <c r="AL727" s="1"/>
    </row>
    <row r="728" ht="12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  <c r="AG728" s="1"/>
      <c r="AH728" s="1"/>
      <c r="AI728" s="1"/>
      <c r="AJ728" s="1"/>
      <c r="AK728" s="1"/>
      <c r="AL728" s="1"/>
    </row>
    <row r="729" ht="12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1"/>
      <c r="AH729" s="1"/>
      <c r="AI729" s="1"/>
      <c r="AJ729" s="1"/>
      <c r="AK729" s="1"/>
      <c r="AL729" s="1"/>
    </row>
    <row r="730" ht="12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1"/>
      <c r="AH730" s="1"/>
      <c r="AI730" s="1"/>
      <c r="AJ730" s="1"/>
      <c r="AK730" s="1"/>
      <c r="AL730" s="1"/>
    </row>
    <row r="731" ht="12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  <c r="AG731" s="1"/>
      <c r="AH731" s="1"/>
      <c r="AI731" s="1"/>
      <c r="AJ731" s="1"/>
      <c r="AK731" s="1"/>
      <c r="AL731" s="1"/>
    </row>
    <row r="732" ht="12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1"/>
      <c r="AH732" s="1"/>
      <c r="AI732" s="1"/>
      <c r="AJ732" s="1"/>
      <c r="AK732" s="1"/>
      <c r="AL732" s="1"/>
    </row>
    <row r="733" ht="12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1"/>
      <c r="AH733" s="1"/>
      <c r="AI733" s="1"/>
      <c r="AJ733" s="1"/>
      <c r="AK733" s="1"/>
      <c r="AL733" s="1"/>
    </row>
    <row r="734" ht="12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1"/>
      <c r="AH734" s="1"/>
      <c r="AI734" s="1"/>
      <c r="AJ734" s="1"/>
      <c r="AK734" s="1"/>
      <c r="AL734" s="1"/>
    </row>
    <row r="735" ht="12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1"/>
      <c r="AH735" s="1"/>
      <c r="AI735" s="1"/>
      <c r="AJ735" s="1"/>
      <c r="AK735" s="1"/>
      <c r="AL735" s="1"/>
    </row>
    <row r="736" ht="12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  <c r="AH736" s="1"/>
      <c r="AI736" s="1"/>
      <c r="AJ736" s="1"/>
      <c r="AK736" s="1"/>
      <c r="AL736" s="1"/>
    </row>
    <row r="737" ht="12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  <c r="AH737" s="1"/>
      <c r="AI737" s="1"/>
      <c r="AJ737" s="1"/>
      <c r="AK737" s="1"/>
      <c r="AL737" s="1"/>
    </row>
    <row r="738" ht="12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1"/>
      <c r="AH738" s="1"/>
      <c r="AI738" s="1"/>
      <c r="AJ738" s="1"/>
      <c r="AK738" s="1"/>
      <c r="AL738" s="1"/>
    </row>
    <row r="739" ht="12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  <c r="AG739" s="1"/>
      <c r="AH739" s="1"/>
      <c r="AI739" s="1"/>
      <c r="AJ739" s="1"/>
      <c r="AK739" s="1"/>
      <c r="AL739" s="1"/>
    </row>
    <row r="740" ht="12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  <c r="AG740" s="1"/>
      <c r="AH740" s="1"/>
      <c r="AI740" s="1"/>
      <c r="AJ740" s="1"/>
      <c r="AK740" s="1"/>
      <c r="AL740" s="1"/>
    </row>
    <row r="741" ht="12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  <c r="AG741" s="1"/>
      <c r="AH741" s="1"/>
      <c r="AI741" s="1"/>
      <c r="AJ741" s="1"/>
      <c r="AK741" s="1"/>
      <c r="AL741" s="1"/>
    </row>
    <row r="742" ht="12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1"/>
      <c r="AH742" s="1"/>
      <c r="AI742" s="1"/>
      <c r="AJ742" s="1"/>
      <c r="AK742" s="1"/>
      <c r="AL742" s="1"/>
    </row>
    <row r="743" ht="12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  <c r="AG743" s="1"/>
      <c r="AH743" s="1"/>
      <c r="AI743" s="1"/>
      <c r="AJ743" s="1"/>
      <c r="AK743" s="1"/>
      <c r="AL743" s="1"/>
    </row>
    <row r="744" ht="12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  <c r="AG744" s="1"/>
      <c r="AH744" s="1"/>
      <c r="AI744" s="1"/>
      <c r="AJ744" s="1"/>
      <c r="AK744" s="1"/>
      <c r="AL744" s="1"/>
    </row>
    <row r="745" ht="12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  <c r="AG745" s="1"/>
      <c r="AH745" s="1"/>
      <c r="AI745" s="1"/>
      <c r="AJ745" s="1"/>
      <c r="AK745" s="1"/>
      <c r="AL745" s="1"/>
    </row>
    <row r="746" ht="12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  <c r="AG746" s="1"/>
      <c r="AH746" s="1"/>
      <c r="AI746" s="1"/>
      <c r="AJ746" s="1"/>
      <c r="AK746" s="1"/>
      <c r="AL746" s="1"/>
    </row>
    <row r="747" ht="12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  <c r="AG747" s="1"/>
      <c r="AH747" s="1"/>
      <c r="AI747" s="1"/>
      <c r="AJ747" s="1"/>
      <c r="AK747" s="1"/>
      <c r="AL747" s="1"/>
    </row>
    <row r="748" ht="12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  <c r="AG748" s="1"/>
      <c r="AH748" s="1"/>
      <c r="AI748" s="1"/>
      <c r="AJ748" s="1"/>
      <c r="AK748" s="1"/>
      <c r="AL748" s="1"/>
    </row>
    <row r="749" ht="12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  <c r="AG749" s="1"/>
      <c r="AH749" s="1"/>
      <c r="AI749" s="1"/>
      <c r="AJ749" s="1"/>
      <c r="AK749" s="1"/>
      <c r="AL749" s="1"/>
    </row>
    <row r="750" ht="12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  <c r="AG750" s="1"/>
      <c r="AH750" s="1"/>
      <c r="AI750" s="1"/>
      <c r="AJ750" s="1"/>
      <c r="AK750" s="1"/>
      <c r="AL750" s="1"/>
    </row>
    <row r="751" ht="12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  <c r="AG751" s="1"/>
      <c r="AH751" s="1"/>
      <c r="AI751" s="1"/>
      <c r="AJ751" s="1"/>
      <c r="AK751" s="1"/>
      <c r="AL751" s="1"/>
    </row>
    <row r="752" ht="12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  <c r="AG752" s="1"/>
      <c r="AH752" s="1"/>
      <c r="AI752" s="1"/>
      <c r="AJ752" s="1"/>
      <c r="AK752" s="1"/>
      <c r="AL752" s="1"/>
    </row>
    <row r="753" ht="12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  <c r="AG753" s="1"/>
      <c r="AH753" s="1"/>
      <c r="AI753" s="1"/>
      <c r="AJ753" s="1"/>
      <c r="AK753" s="1"/>
      <c r="AL753" s="1"/>
    </row>
    <row r="754" ht="12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  <c r="AG754" s="1"/>
      <c r="AH754" s="1"/>
      <c r="AI754" s="1"/>
      <c r="AJ754" s="1"/>
      <c r="AK754" s="1"/>
      <c r="AL754" s="1"/>
    </row>
    <row r="755" ht="12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  <c r="AG755" s="1"/>
      <c r="AH755" s="1"/>
      <c r="AI755" s="1"/>
      <c r="AJ755" s="1"/>
      <c r="AK755" s="1"/>
      <c r="AL755" s="1"/>
    </row>
    <row r="756" ht="12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  <c r="AG756" s="1"/>
      <c r="AH756" s="1"/>
      <c r="AI756" s="1"/>
      <c r="AJ756" s="1"/>
      <c r="AK756" s="1"/>
      <c r="AL756" s="1"/>
    </row>
    <row r="757" ht="12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  <c r="AG757" s="1"/>
      <c r="AH757" s="1"/>
      <c r="AI757" s="1"/>
      <c r="AJ757" s="1"/>
      <c r="AK757" s="1"/>
      <c r="AL757" s="1"/>
    </row>
    <row r="758" ht="12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1"/>
      <c r="AH758" s="1"/>
      <c r="AI758" s="1"/>
      <c r="AJ758" s="1"/>
      <c r="AK758" s="1"/>
      <c r="AL758" s="1"/>
    </row>
    <row r="759" ht="12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  <c r="AG759" s="1"/>
      <c r="AH759" s="1"/>
      <c r="AI759" s="1"/>
      <c r="AJ759" s="1"/>
      <c r="AK759" s="1"/>
      <c r="AL759" s="1"/>
    </row>
    <row r="760" ht="12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  <c r="AG760" s="1"/>
      <c r="AH760" s="1"/>
      <c r="AI760" s="1"/>
      <c r="AJ760" s="1"/>
      <c r="AK760" s="1"/>
      <c r="AL760" s="1"/>
    </row>
    <row r="761" ht="12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1"/>
      <c r="AH761" s="1"/>
      <c r="AI761" s="1"/>
      <c r="AJ761" s="1"/>
      <c r="AK761" s="1"/>
      <c r="AL761" s="1"/>
    </row>
    <row r="762" ht="12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  <c r="AG762" s="1"/>
      <c r="AH762" s="1"/>
      <c r="AI762" s="1"/>
      <c r="AJ762" s="1"/>
      <c r="AK762" s="1"/>
      <c r="AL762" s="1"/>
    </row>
    <row r="763" ht="12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  <c r="AG763" s="1"/>
      <c r="AH763" s="1"/>
      <c r="AI763" s="1"/>
      <c r="AJ763" s="1"/>
      <c r="AK763" s="1"/>
      <c r="AL763" s="1"/>
    </row>
    <row r="764" ht="12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  <c r="AG764" s="1"/>
      <c r="AH764" s="1"/>
      <c r="AI764" s="1"/>
      <c r="AJ764" s="1"/>
      <c r="AK764" s="1"/>
      <c r="AL764" s="1"/>
    </row>
    <row r="765" ht="12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  <c r="AG765" s="1"/>
      <c r="AH765" s="1"/>
      <c r="AI765" s="1"/>
      <c r="AJ765" s="1"/>
      <c r="AK765" s="1"/>
      <c r="AL765" s="1"/>
    </row>
    <row r="766" ht="12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  <c r="AG766" s="1"/>
      <c r="AH766" s="1"/>
      <c r="AI766" s="1"/>
      <c r="AJ766" s="1"/>
      <c r="AK766" s="1"/>
      <c r="AL766" s="1"/>
    </row>
    <row r="767" ht="12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  <c r="AG767" s="1"/>
      <c r="AH767" s="1"/>
      <c r="AI767" s="1"/>
      <c r="AJ767" s="1"/>
      <c r="AK767" s="1"/>
      <c r="AL767" s="1"/>
    </row>
    <row r="768" ht="12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  <c r="AG768" s="1"/>
      <c r="AH768" s="1"/>
      <c r="AI768" s="1"/>
      <c r="AJ768" s="1"/>
      <c r="AK768" s="1"/>
      <c r="AL768" s="1"/>
    </row>
    <row r="769" ht="12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  <c r="AG769" s="1"/>
      <c r="AH769" s="1"/>
      <c r="AI769" s="1"/>
      <c r="AJ769" s="1"/>
      <c r="AK769" s="1"/>
      <c r="AL769" s="1"/>
    </row>
    <row r="770" ht="12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  <c r="AG770" s="1"/>
      <c r="AH770" s="1"/>
      <c r="AI770" s="1"/>
      <c r="AJ770" s="1"/>
      <c r="AK770" s="1"/>
      <c r="AL770" s="1"/>
    </row>
    <row r="771" ht="12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  <c r="AG771" s="1"/>
      <c r="AH771" s="1"/>
      <c r="AI771" s="1"/>
      <c r="AJ771" s="1"/>
      <c r="AK771" s="1"/>
      <c r="AL771" s="1"/>
    </row>
    <row r="772" ht="12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  <c r="AG772" s="1"/>
      <c r="AH772" s="1"/>
      <c r="AI772" s="1"/>
      <c r="AJ772" s="1"/>
      <c r="AK772" s="1"/>
      <c r="AL772" s="1"/>
    </row>
    <row r="773" ht="12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  <c r="AG773" s="1"/>
      <c r="AH773" s="1"/>
      <c r="AI773" s="1"/>
      <c r="AJ773" s="1"/>
      <c r="AK773" s="1"/>
      <c r="AL773" s="1"/>
    </row>
    <row r="774" ht="12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  <c r="AG774" s="1"/>
      <c r="AH774" s="1"/>
      <c r="AI774" s="1"/>
      <c r="AJ774" s="1"/>
      <c r="AK774" s="1"/>
      <c r="AL774" s="1"/>
    </row>
    <row r="775" ht="12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  <c r="AG775" s="1"/>
      <c r="AH775" s="1"/>
      <c r="AI775" s="1"/>
      <c r="AJ775" s="1"/>
      <c r="AK775" s="1"/>
      <c r="AL775" s="1"/>
    </row>
    <row r="776" ht="12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  <c r="AG776" s="1"/>
      <c r="AH776" s="1"/>
      <c r="AI776" s="1"/>
      <c r="AJ776" s="1"/>
      <c r="AK776" s="1"/>
      <c r="AL776" s="1"/>
    </row>
    <row r="777" ht="12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  <c r="AG777" s="1"/>
      <c r="AH777" s="1"/>
      <c r="AI777" s="1"/>
      <c r="AJ777" s="1"/>
      <c r="AK777" s="1"/>
      <c r="AL777" s="1"/>
    </row>
    <row r="778" ht="12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  <c r="AG778" s="1"/>
      <c r="AH778" s="1"/>
      <c r="AI778" s="1"/>
      <c r="AJ778" s="1"/>
      <c r="AK778" s="1"/>
      <c r="AL778" s="1"/>
    </row>
    <row r="779" ht="12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  <c r="AG779" s="1"/>
      <c r="AH779" s="1"/>
      <c r="AI779" s="1"/>
      <c r="AJ779" s="1"/>
      <c r="AK779" s="1"/>
      <c r="AL779" s="1"/>
    </row>
    <row r="780" ht="12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  <c r="AG780" s="1"/>
      <c r="AH780" s="1"/>
      <c r="AI780" s="1"/>
      <c r="AJ780" s="1"/>
      <c r="AK780" s="1"/>
      <c r="AL780" s="1"/>
    </row>
    <row r="781" ht="12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  <c r="AG781" s="1"/>
      <c r="AH781" s="1"/>
      <c r="AI781" s="1"/>
      <c r="AJ781" s="1"/>
      <c r="AK781" s="1"/>
      <c r="AL781" s="1"/>
    </row>
    <row r="782" ht="12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  <c r="AG782" s="1"/>
      <c r="AH782" s="1"/>
      <c r="AI782" s="1"/>
      <c r="AJ782" s="1"/>
      <c r="AK782" s="1"/>
      <c r="AL782" s="1"/>
    </row>
    <row r="783" ht="12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  <c r="AG783" s="1"/>
      <c r="AH783" s="1"/>
      <c r="AI783" s="1"/>
      <c r="AJ783" s="1"/>
      <c r="AK783" s="1"/>
      <c r="AL783" s="1"/>
    </row>
    <row r="784" ht="12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1"/>
      <c r="AH784" s="1"/>
      <c r="AI784" s="1"/>
      <c r="AJ784" s="1"/>
      <c r="AK784" s="1"/>
      <c r="AL784" s="1"/>
    </row>
    <row r="785" ht="12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  <c r="AG785" s="1"/>
      <c r="AH785" s="1"/>
      <c r="AI785" s="1"/>
      <c r="AJ785" s="1"/>
      <c r="AK785" s="1"/>
      <c r="AL785" s="1"/>
    </row>
    <row r="786" ht="12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1"/>
      <c r="AH786" s="1"/>
      <c r="AI786" s="1"/>
      <c r="AJ786" s="1"/>
      <c r="AK786" s="1"/>
      <c r="AL786" s="1"/>
    </row>
    <row r="787" ht="12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  <c r="AG787" s="1"/>
      <c r="AH787" s="1"/>
      <c r="AI787" s="1"/>
      <c r="AJ787" s="1"/>
      <c r="AK787" s="1"/>
      <c r="AL787" s="1"/>
    </row>
    <row r="788" ht="12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  <c r="AG788" s="1"/>
      <c r="AH788" s="1"/>
      <c r="AI788" s="1"/>
      <c r="AJ788" s="1"/>
      <c r="AK788" s="1"/>
      <c r="AL788" s="1"/>
    </row>
    <row r="789" ht="12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  <c r="AG789" s="1"/>
      <c r="AH789" s="1"/>
      <c r="AI789" s="1"/>
      <c r="AJ789" s="1"/>
      <c r="AK789" s="1"/>
      <c r="AL789" s="1"/>
    </row>
    <row r="790" ht="12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  <c r="AG790" s="1"/>
      <c r="AH790" s="1"/>
      <c r="AI790" s="1"/>
      <c r="AJ790" s="1"/>
      <c r="AK790" s="1"/>
      <c r="AL790" s="1"/>
    </row>
    <row r="791" ht="12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  <c r="AG791" s="1"/>
      <c r="AH791" s="1"/>
      <c r="AI791" s="1"/>
      <c r="AJ791" s="1"/>
      <c r="AK791" s="1"/>
      <c r="AL791" s="1"/>
    </row>
    <row r="792" ht="12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  <c r="AG792" s="1"/>
      <c r="AH792" s="1"/>
      <c r="AI792" s="1"/>
      <c r="AJ792" s="1"/>
      <c r="AK792" s="1"/>
      <c r="AL792" s="1"/>
    </row>
    <row r="793" ht="12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  <c r="AG793" s="1"/>
      <c r="AH793" s="1"/>
      <c r="AI793" s="1"/>
      <c r="AJ793" s="1"/>
      <c r="AK793" s="1"/>
      <c r="AL793" s="1"/>
    </row>
    <row r="794" ht="12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  <c r="AG794" s="1"/>
      <c r="AH794" s="1"/>
      <c r="AI794" s="1"/>
      <c r="AJ794" s="1"/>
      <c r="AK794" s="1"/>
      <c r="AL794" s="1"/>
    </row>
    <row r="795" ht="12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  <c r="AG795" s="1"/>
      <c r="AH795" s="1"/>
      <c r="AI795" s="1"/>
      <c r="AJ795" s="1"/>
      <c r="AK795" s="1"/>
      <c r="AL795" s="1"/>
    </row>
    <row r="796" ht="12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  <c r="AG796" s="1"/>
      <c r="AH796" s="1"/>
      <c r="AI796" s="1"/>
      <c r="AJ796" s="1"/>
      <c r="AK796" s="1"/>
      <c r="AL796" s="1"/>
    </row>
    <row r="797" ht="12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  <c r="AG797" s="1"/>
      <c r="AH797" s="1"/>
      <c r="AI797" s="1"/>
      <c r="AJ797" s="1"/>
      <c r="AK797" s="1"/>
      <c r="AL797" s="1"/>
    </row>
    <row r="798" ht="12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  <c r="AG798" s="1"/>
      <c r="AH798" s="1"/>
      <c r="AI798" s="1"/>
      <c r="AJ798" s="1"/>
      <c r="AK798" s="1"/>
      <c r="AL798" s="1"/>
    </row>
    <row r="799" ht="12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  <c r="AG799" s="1"/>
      <c r="AH799" s="1"/>
      <c r="AI799" s="1"/>
      <c r="AJ799" s="1"/>
      <c r="AK799" s="1"/>
      <c r="AL799" s="1"/>
    </row>
    <row r="800" ht="12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/>
      <c r="AG800" s="1"/>
      <c r="AH800" s="1"/>
      <c r="AI800" s="1"/>
      <c r="AJ800" s="1"/>
      <c r="AK800" s="1"/>
      <c r="AL800" s="1"/>
    </row>
    <row r="801" ht="12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/>
      <c r="AG801" s="1"/>
      <c r="AH801" s="1"/>
      <c r="AI801" s="1"/>
      <c r="AJ801" s="1"/>
      <c r="AK801" s="1"/>
      <c r="AL801" s="1"/>
    </row>
    <row r="802" ht="12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  <c r="AG802" s="1"/>
      <c r="AH802" s="1"/>
      <c r="AI802" s="1"/>
      <c r="AJ802" s="1"/>
      <c r="AK802" s="1"/>
      <c r="AL802" s="1"/>
    </row>
    <row r="803" ht="12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  <c r="AG803" s="1"/>
      <c r="AH803" s="1"/>
      <c r="AI803" s="1"/>
      <c r="AJ803" s="1"/>
      <c r="AK803" s="1"/>
      <c r="AL803" s="1"/>
    </row>
    <row r="804" ht="12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  <c r="AG804" s="1"/>
      <c r="AH804" s="1"/>
      <c r="AI804" s="1"/>
      <c r="AJ804" s="1"/>
      <c r="AK804" s="1"/>
      <c r="AL804" s="1"/>
    </row>
    <row r="805" ht="12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  <c r="AG805" s="1"/>
      <c r="AH805" s="1"/>
      <c r="AI805" s="1"/>
      <c r="AJ805" s="1"/>
      <c r="AK805" s="1"/>
      <c r="AL805" s="1"/>
    </row>
    <row r="806" ht="12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  <c r="AG806" s="1"/>
      <c r="AH806" s="1"/>
      <c r="AI806" s="1"/>
      <c r="AJ806" s="1"/>
      <c r="AK806" s="1"/>
      <c r="AL806" s="1"/>
    </row>
    <row r="807" ht="12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/>
      <c r="AG807" s="1"/>
      <c r="AH807" s="1"/>
      <c r="AI807" s="1"/>
      <c r="AJ807" s="1"/>
      <c r="AK807" s="1"/>
      <c r="AL807" s="1"/>
    </row>
    <row r="808" ht="12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  <c r="AG808" s="1"/>
      <c r="AH808" s="1"/>
      <c r="AI808" s="1"/>
      <c r="AJ808" s="1"/>
      <c r="AK808" s="1"/>
      <c r="AL808" s="1"/>
    </row>
    <row r="809" ht="12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  <c r="AG809" s="1"/>
      <c r="AH809" s="1"/>
      <c r="AI809" s="1"/>
      <c r="AJ809" s="1"/>
      <c r="AK809" s="1"/>
      <c r="AL809" s="1"/>
    </row>
    <row r="810" ht="12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  <c r="AG810" s="1"/>
      <c r="AH810" s="1"/>
      <c r="AI810" s="1"/>
      <c r="AJ810" s="1"/>
      <c r="AK810" s="1"/>
      <c r="AL810" s="1"/>
    </row>
    <row r="811" ht="12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1"/>
      <c r="AH811" s="1"/>
      <c r="AI811" s="1"/>
      <c r="AJ811" s="1"/>
      <c r="AK811" s="1"/>
      <c r="AL811" s="1"/>
    </row>
    <row r="812" ht="12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  <c r="AG812" s="1"/>
      <c r="AH812" s="1"/>
      <c r="AI812" s="1"/>
      <c r="AJ812" s="1"/>
      <c r="AK812" s="1"/>
      <c r="AL812" s="1"/>
    </row>
    <row r="813" ht="12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  <c r="AG813" s="1"/>
      <c r="AH813" s="1"/>
      <c r="AI813" s="1"/>
      <c r="AJ813" s="1"/>
      <c r="AK813" s="1"/>
      <c r="AL813" s="1"/>
    </row>
    <row r="814" ht="12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  <c r="AG814" s="1"/>
      <c r="AH814" s="1"/>
      <c r="AI814" s="1"/>
      <c r="AJ814" s="1"/>
      <c r="AK814" s="1"/>
      <c r="AL814" s="1"/>
    </row>
    <row r="815" ht="12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  <c r="AG815" s="1"/>
      <c r="AH815" s="1"/>
      <c r="AI815" s="1"/>
      <c r="AJ815" s="1"/>
      <c r="AK815" s="1"/>
      <c r="AL815" s="1"/>
    </row>
    <row r="816" ht="12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  <c r="AG816" s="1"/>
      <c r="AH816" s="1"/>
      <c r="AI816" s="1"/>
      <c r="AJ816" s="1"/>
      <c r="AK816" s="1"/>
      <c r="AL816" s="1"/>
    </row>
    <row r="817" ht="12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  <c r="AG817" s="1"/>
      <c r="AH817" s="1"/>
      <c r="AI817" s="1"/>
      <c r="AJ817" s="1"/>
      <c r="AK817" s="1"/>
      <c r="AL817" s="1"/>
    </row>
    <row r="818" ht="12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  <c r="AG818" s="1"/>
      <c r="AH818" s="1"/>
      <c r="AI818" s="1"/>
      <c r="AJ818" s="1"/>
      <c r="AK818" s="1"/>
      <c r="AL818" s="1"/>
    </row>
    <row r="819" ht="12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  <c r="AG819" s="1"/>
      <c r="AH819" s="1"/>
      <c r="AI819" s="1"/>
      <c r="AJ819" s="1"/>
      <c r="AK819" s="1"/>
      <c r="AL819" s="1"/>
    </row>
    <row r="820" ht="12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  <c r="AG820" s="1"/>
      <c r="AH820" s="1"/>
      <c r="AI820" s="1"/>
      <c r="AJ820" s="1"/>
      <c r="AK820" s="1"/>
      <c r="AL820" s="1"/>
    </row>
    <row r="821" ht="12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  <c r="AG821" s="1"/>
      <c r="AH821" s="1"/>
      <c r="AI821" s="1"/>
      <c r="AJ821" s="1"/>
      <c r="AK821" s="1"/>
      <c r="AL821" s="1"/>
    </row>
    <row r="822" ht="12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  <c r="AG822" s="1"/>
      <c r="AH822" s="1"/>
      <c r="AI822" s="1"/>
      <c r="AJ822" s="1"/>
      <c r="AK822" s="1"/>
      <c r="AL822" s="1"/>
    </row>
    <row r="823" ht="12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1"/>
      <c r="AH823" s="1"/>
      <c r="AI823" s="1"/>
      <c r="AJ823" s="1"/>
      <c r="AK823" s="1"/>
      <c r="AL823" s="1"/>
    </row>
    <row r="824" ht="12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  <c r="AG824" s="1"/>
      <c r="AH824" s="1"/>
      <c r="AI824" s="1"/>
      <c r="AJ824" s="1"/>
      <c r="AK824" s="1"/>
      <c r="AL824" s="1"/>
    </row>
    <row r="825" ht="12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  <c r="AG825" s="1"/>
      <c r="AH825" s="1"/>
      <c r="AI825" s="1"/>
      <c r="AJ825" s="1"/>
      <c r="AK825" s="1"/>
      <c r="AL825" s="1"/>
    </row>
    <row r="826" ht="12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  <c r="AG826" s="1"/>
      <c r="AH826" s="1"/>
      <c r="AI826" s="1"/>
      <c r="AJ826" s="1"/>
      <c r="AK826" s="1"/>
      <c r="AL826" s="1"/>
    </row>
    <row r="827" ht="12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  <c r="AG827" s="1"/>
      <c r="AH827" s="1"/>
      <c r="AI827" s="1"/>
      <c r="AJ827" s="1"/>
      <c r="AK827" s="1"/>
      <c r="AL827" s="1"/>
    </row>
    <row r="828" ht="12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  <c r="AG828" s="1"/>
      <c r="AH828" s="1"/>
      <c r="AI828" s="1"/>
      <c r="AJ828" s="1"/>
      <c r="AK828" s="1"/>
      <c r="AL828" s="1"/>
    </row>
    <row r="829" ht="12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  <c r="AG829" s="1"/>
      <c r="AH829" s="1"/>
      <c r="AI829" s="1"/>
      <c r="AJ829" s="1"/>
      <c r="AK829" s="1"/>
      <c r="AL829" s="1"/>
    </row>
    <row r="830" ht="12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  <c r="AG830" s="1"/>
      <c r="AH830" s="1"/>
      <c r="AI830" s="1"/>
      <c r="AJ830" s="1"/>
      <c r="AK830" s="1"/>
      <c r="AL830" s="1"/>
    </row>
    <row r="831" ht="12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  <c r="AG831" s="1"/>
      <c r="AH831" s="1"/>
      <c r="AI831" s="1"/>
      <c r="AJ831" s="1"/>
      <c r="AK831" s="1"/>
      <c r="AL831" s="1"/>
    </row>
    <row r="832" ht="12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  <c r="AG832" s="1"/>
      <c r="AH832" s="1"/>
      <c r="AI832" s="1"/>
      <c r="AJ832" s="1"/>
      <c r="AK832" s="1"/>
      <c r="AL832" s="1"/>
    </row>
    <row r="833" ht="12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  <c r="AG833" s="1"/>
      <c r="AH833" s="1"/>
      <c r="AI833" s="1"/>
      <c r="AJ833" s="1"/>
      <c r="AK833" s="1"/>
      <c r="AL833" s="1"/>
    </row>
    <row r="834" ht="12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  <c r="AG834" s="1"/>
      <c r="AH834" s="1"/>
      <c r="AI834" s="1"/>
      <c r="AJ834" s="1"/>
      <c r="AK834" s="1"/>
      <c r="AL834" s="1"/>
    </row>
    <row r="835" ht="12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  <c r="AG835" s="1"/>
      <c r="AH835" s="1"/>
      <c r="AI835" s="1"/>
      <c r="AJ835" s="1"/>
      <c r="AK835" s="1"/>
      <c r="AL835" s="1"/>
    </row>
    <row r="836" ht="12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  <c r="AG836" s="1"/>
      <c r="AH836" s="1"/>
      <c r="AI836" s="1"/>
      <c r="AJ836" s="1"/>
      <c r="AK836" s="1"/>
      <c r="AL836" s="1"/>
    </row>
    <row r="837" ht="12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"/>
      <c r="AH837" s="1"/>
      <c r="AI837" s="1"/>
      <c r="AJ837" s="1"/>
      <c r="AK837" s="1"/>
      <c r="AL837" s="1"/>
    </row>
    <row r="838" ht="12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  <c r="AG838" s="1"/>
      <c r="AH838" s="1"/>
      <c r="AI838" s="1"/>
      <c r="AJ838" s="1"/>
      <c r="AK838" s="1"/>
      <c r="AL838" s="1"/>
    </row>
    <row r="839" ht="12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  <c r="AG839" s="1"/>
      <c r="AH839" s="1"/>
      <c r="AI839" s="1"/>
      <c r="AJ839" s="1"/>
      <c r="AK839" s="1"/>
      <c r="AL839" s="1"/>
    </row>
    <row r="840" ht="12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  <c r="AG840" s="1"/>
      <c r="AH840" s="1"/>
      <c r="AI840" s="1"/>
      <c r="AJ840" s="1"/>
      <c r="AK840" s="1"/>
      <c r="AL840" s="1"/>
    </row>
    <row r="841" ht="12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  <c r="AG841" s="1"/>
      <c r="AH841" s="1"/>
      <c r="AI841" s="1"/>
      <c r="AJ841" s="1"/>
      <c r="AK841" s="1"/>
      <c r="AL841" s="1"/>
    </row>
    <row r="842" ht="12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  <c r="AG842" s="1"/>
      <c r="AH842" s="1"/>
      <c r="AI842" s="1"/>
      <c r="AJ842" s="1"/>
      <c r="AK842" s="1"/>
      <c r="AL842" s="1"/>
    </row>
    <row r="843" ht="12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  <c r="AG843" s="1"/>
      <c r="AH843" s="1"/>
      <c r="AI843" s="1"/>
      <c r="AJ843" s="1"/>
      <c r="AK843" s="1"/>
      <c r="AL843" s="1"/>
    </row>
    <row r="844" ht="12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  <c r="AG844" s="1"/>
      <c r="AH844" s="1"/>
      <c r="AI844" s="1"/>
      <c r="AJ844" s="1"/>
      <c r="AK844" s="1"/>
      <c r="AL844" s="1"/>
    </row>
    <row r="845" ht="12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  <c r="AG845" s="1"/>
      <c r="AH845" s="1"/>
      <c r="AI845" s="1"/>
      <c r="AJ845" s="1"/>
      <c r="AK845" s="1"/>
      <c r="AL845" s="1"/>
    </row>
    <row r="846" ht="12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  <c r="AG846" s="1"/>
      <c r="AH846" s="1"/>
      <c r="AI846" s="1"/>
      <c r="AJ846" s="1"/>
      <c r="AK846" s="1"/>
      <c r="AL846" s="1"/>
    </row>
    <row r="847" ht="12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  <c r="AG847" s="1"/>
      <c r="AH847" s="1"/>
      <c r="AI847" s="1"/>
      <c r="AJ847" s="1"/>
      <c r="AK847" s="1"/>
      <c r="AL847" s="1"/>
    </row>
    <row r="848" ht="12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  <c r="AG848" s="1"/>
      <c r="AH848" s="1"/>
      <c r="AI848" s="1"/>
      <c r="AJ848" s="1"/>
      <c r="AK848" s="1"/>
      <c r="AL848" s="1"/>
    </row>
    <row r="849" ht="12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  <c r="AG849" s="1"/>
      <c r="AH849" s="1"/>
      <c r="AI849" s="1"/>
      <c r="AJ849" s="1"/>
      <c r="AK849" s="1"/>
      <c r="AL849" s="1"/>
    </row>
    <row r="850" ht="12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  <c r="AG850" s="1"/>
      <c r="AH850" s="1"/>
      <c r="AI850" s="1"/>
      <c r="AJ850" s="1"/>
      <c r="AK850" s="1"/>
      <c r="AL850" s="1"/>
    </row>
    <row r="851" ht="12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  <c r="AG851" s="1"/>
      <c r="AH851" s="1"/>
      <c r="AI851" s="1"/>
      <c r="AJ851" s="1"/>
      <c r="AK851" s="1"/>
      <c r="AL851" s="1"/>
    </row>
    <row r="852" ht="12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  <c r="AG852" s="1"/>
      <c r="AH852" s="1"/>
      <c r="AI852" s="1"/>
      <c r="AJ852" s="1"/>
      <c r="AK852" s="1"/>
      <c r="AL852" s="1"/>
    </row>
    <row r="853" ht="12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  <c r="AG853" s="1"/>
      <c r="AH853" s="1"/>
      <c r="AI853" s="1"/>
      <c r="AJ853" s="1"/>
      <c r="AK853" s="1"/>
      <c r="AL853" s="1"/>
    </row>
    <row r="854" ht="12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  <c r="AG854" s="1"/>
      <c r="AH854" s="1"/>
      <c r="AI854" s="1"/>
      <c r="AJ854" s="1"/>
      <c r="AK854" s="1"/>
      <c r="AL854" s="1"/>
    </row>
    <row r="855" ht="12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  <c r="AG855" s="1"/>
      <c r="AH855" s="1"/>
      <c r="AI855" s="1"/>
      <c r="AJ855" s="1"/>
      <c r="AK855" s="1"/>
      <c r="AL855" s="1"/>
    </row>
    <row r="856" ht="12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  <c r="AG856" s="1"/>
      <c r="AH856" s="1"/>
      <c r="AI856" s="1"/>
      <c r="AJ856" s="1"/>
      <c r="AK856" s="1"/>
      <c r="AL856" s="1"/>
    </row>
    <row r="857" ht="12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  <c r="AG857" s="1"/>
      <c r="AH857" s="1"/>
      <c r="AI857" s="1"/>
      <c r="AJ857" s="1"/>
      <c r="AK857" s="1"/>
      <c r="AL857" s="1"/>
    </row>
    <row r="858" ht="12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  <c r="AG858" s="1"/>
      <c r="AH858" s="1"/>
      <c r="AI858" s="1"/>
      <c r="AJ858" s="1"/>
      <c r="AK858" s="1"/>
      <c r="AL858" s="1"/>
    </row>
    <row r="859" ht="12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  <c r="AG859" s="1"/>
      <c r="AH859" s="1"/>
      <c r="AI859" s="1"/>
      <c r="AJ859" s="1"/>
      <c r="AK859" s="1"/>
      <c r="AL859" s="1"/>
    </row>
    <row r="860" ht="12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  <c r="AG860" s="1"/>
      <c r="AH860" s="1"/>
      <c r="AI860" s="1"/>
      <c r="AJ860" s="1"/>
      <c r="AK860" s="1"/>
      <c r="AL860" s="1"/>
    </row>
    <row r="861" ht="12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  <c r="AG861" s="1"/>
      <c r="AH861" s="1"/>
      <c r="AI861" s="1"/>
      <c r="AJ861" s="1"/>
      <c r="AK861" s="1"/>
      <c r="AL861" s="1"/>
    </row>
    <row r="862" ht="12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"/>
      <c r="AH862" s="1"/>
      <c r="AI862" s="1"/>
      <c r="AJ862" s="1"/>
      <c r="AK862" s="1"/>
      <c r="AL862" s="1"/>
    </row>
    <row r="863" ht="12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"/>
      <c r="AH863" s="1"/>
      <c r="AI863" s="1"/>
      <c r="AJ863" s="1"/>
      <c r="AK863" s="1"/>
      <c r="AL863" s="1"/>
    </row>
    <row r="864" ht="12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1"/>
      <c r="AH864" s="1"/>
      <c r="AI864" s="1"/>
      <c r="AJ864" s="1"/>
      <c r="AK864" s="1"/>
      <c r="AL864" s="1"/>
    </row>
    <row r="865" ht="12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"/>
      <c r="AH865" s="1"/>
      <c r="AI865" s="1"/>
      <c r="AJ865" s="1"/>
      <c r="AK865" s="1"/>
      <c r="AL865" s="1"/>
    </row>
    <row r="866" ht="12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1"/>
      <c r="AH866" s="1"/>
      <c r="AI866" s="1"/>
      <c r="AJ866" s="1"/>
      <c r="AK866" s="1"/>
      <c r="AL866" s="1"/>
    </row>
    <row r="867" ht="12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  <c r="AG867" s="1"/>
      <c r="AH867" s="1"/>
      <c r="AI867" s="1"/>
      <c r="AJ867" s="1"/>
      <c r="AK867" s="1"/>
      <c r="AL867" s="1"/>
    </row>
    <row r="868" ht="12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  <c r="AG868" s="1"/>
      <c r="AH868" s="1"/>
      <c r="AI868" s="1"/>
      <c r="AJ868" s="1"/>
      <c r="AK868" s="1"/>
      <c r="AL868" s="1"/>
    </row>
    <row r="869" ht="12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1"/>
      <c r="AH869" s="1"/>
      <c r="AI869" s="1"/>
      <c r="AJ869" s="1"/>
      <c r="AK869" s="1"/>
      <c r="AL869" s="1"/>
    </row>
    <row r="870" ht="12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  <c r="AH870" s="1"/>
      <c r="AI870" s="1"/>
      <c r="AJ870" s="1"/>
      <c r="AK870" s="1"/>
      <c r="AL870" s="1"/>
    </row>
    <row r="871" ht="12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"/>
      <c r="AH871" s="1"/>
      <c r="AI871" s="1"/>
      <c r="AJ871" s="1"/>
      <c r="AK871" s="1"/>
      <c r="AL871" s="1"/>
    </row>
    <row r="872" ht="12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"/>
      <c r="AH872" s="1"/>
      <c r="AI872" s="1"/>
      <c r="AJ872" s="1"/>
      <c r="AK872" s="1"/>
      <c r="AL872" s="1"/>
    </row>
    <row r="873" ht="12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  <c r="AH873" s="1"/>
      <c r="AI873" s="1"/>
      <c r="AJ873" s="1"/>
      <c r="AK873" s="1"/>
      <c r="AL873" s="1"/>
    </row>
    <row r="874" ht="12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  <c r="AH874" s="1"/>
      <c r="AI874" s="1"/>
      <c r="AJ874" s="1"/>
      <c r="AK874" s="1"/>
      <c r="AL874" s="1"/>
    </row>
    <row r="875" ht="12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1"/>
      <c r="AH875" s="1"/>
      <c r="AI875" s="1"/>
      <c r="AJ875" s="1"/>
      <c r="AK875" s="1"/>
      <c r="AL875" s="1"/>
    </row>
    <row r="876" ht="12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1"/>
      <c r="AH876" s="1"/>
      <c r="AI876" s="1"/>
      <c r="AJ876" s="1"/>
      <c r="AK876" s="1"/>
      <c r="AL876" s="1"/>
    </row>
    <row r="877" ht="12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1"/>
      <c r="AH877" s="1"/>
      <c r="AI877" s="1"/>
      <c r="AJ877" s="1"/>
      <c r="AK877" s="1"/>
      <c r="AL877" s="1"/>
    </row>
    <row r="878" ht="12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1"/>
      <c r="AH878" s="1"/>
      <c r="AI878" s="1"/>
      <c r="AJ878" s="1"/>
      <c r="AK878" s="1"/>
      <c r="AL878" s="1"/>
    </row>
    <row r="879" ht="12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"/>
      <c r="AH879" s="1"/>
      <c r="AI879" s="1"/>
      <c r="AJ879" s="1"/>
      <c r="AK879" s="1"/>
      <c r="AL879" s="1"/>
    </row>
    <row r="880" ht="12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  <c r="AG880" s="1"/>
      <c r="AH880" s="1"/>
      <c r="AI880" s="1"/>
      <c r="AJ880" s="1"/>
      <c r="AK880" s="1"/>
      <c r="AL880" s="1"/>
    </row>
    <row r="881" ht="12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  <c r="AG881" s="1"/>
      <c r="AH881" s="1"/>
      <c r="AI881" s="1"/>
      <c r="AJ881" s="1"/>
      <c r="AK881" s="1"/>
      <c r="AL881" s="1"/>
    </row>
    <row r="882" ht="12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  <c r="AG882" s="1"/>
      <c r="AH882" s="1"/>
      <c r="AI882" s="1"/>
      <c r="AJ882" s="1"/>
      <c r="AK882" s="1"/>
      <c r="AL882" s="1"/>
    </row>
    <row r="883" ht="12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  <c r="AG883" s="1"/>
      <c r="AH883" s="1"/>
      <c r="AI883" s="1"/>
      <c r="AJ883" s="1"/>
      <c r="AK883" s="1"/>
      <c r="AL883" s="1"/>
    </row>
    <row r="884" ht="12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  <c r="AG884" s="1"/>
      <c r="AH884" s="1"/>
      <c r="AI884" s="1"/>
      <c r="AJ884" s="1"/>
      <c r="AK884" s="1"/>
      <c r="AL884" s="1"/>
    </row>
    <row r="885" ht="12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  <c r="AG885" s="1"/>
      <c r="AH885" s="1"/>
      <c r="AI885" s="1"/>
      <c r="AJ885" s="1"/>
      <c r="AK885" s="1"/>
      <c r="AL885" s="1"/>
    </row>
    <row r="886" ht="12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  <c r="AG886" s="1"/>
      <c r="AH886" s="1"/>
      <c r="AI886" s="1"/>
      <c r="AJ886" s="1"/>
      <c r="AK886" s="1"/>
      <c r="AL886" s="1"/>
    </row>
    <row r="887" ht="12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  <c r="AF887" s="1"/>
      <c r="AG887" s="1"/>
      <c r="AH887" s="1"/>
      <c r="AI887" s="1"/>
      <c r="AJ887" s="1"/>
      <c r="AK887" s="1"/>
      <c r="AL887" s="1"/>
    </row>
    <row r="888" ht="12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  <c r="AG888" s="1"/>
      <c r="AH888" s="1"/>
      <c r="AI888" s="1"/>
      <c r="AJ888" s="1"/>
      <c r="AK888" s="1"/>
      <c r="AL888" s="1"/>
    </row>
    <row r="889" ht="12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  <c r="AG889" s="1"/>
      <c r="AH889" s="1"/>
      <c r="AI889" s="1"/>
      <c r="AJ889" s="1"/>
      <c r="AK889" s="1"/>
      <c r="AL889" s="1"/>
    </row>
    <row r="890" ht="12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  <c r="AG890" s="1"/>
      <c r="AH890" s="1"/>
      <c r="AI890" s="1"/>
      <c r="AJ890" s="1"/>
      <c r="AK890" s="1"/>
      <c r="AL890" s="1"/>
    </row>
    <row r="891" ht="12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  <c r="AG891" s="1"/>
      <c r="AH891" s="1"/>
      <c r="AI891" s="1"/>
      <c r="AJ891" s="1"/>
      <c r="AK891" s="1"/>
      <c r="AL891" s="1"/>
    </row>
    <row r="892" ht="12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  <c r="AG892" s="1"/>
      <c r="AH892" s="1"/>
      <c r="AI892" s="1"/>
      <c r="AJ892" s="1"/>
      <c r="AK892" s="1"/>
      <c r="AL892" s="1"/>
    </row>
    <row r="893" ht="12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  <c r="AG893" s="1"/>
      <c r="AH893" s="1"/>
      <c r="AI893" s="1"/>
      <c r="AJ893" s="1"/>
      <c r="AK893" s="1"/>
      <c r="AL893" s="1"/>
    </row>
    <row r="894" ht="12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  <c r="AG894" s="1"/>
      <c r="AH894" s="1"/>
      <c r="AI894" s="1"/>
      <c r="AJ894" s="1"/>
      <c r="AK894" s="1"/>
      <c r="AL894" s="1"/>
    </row>
    <row r="895" ht="12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/>
      <c r="AG895" s="1"/>
      <c r="AH895" s="1"/>
      <c r="AI895" s="1"/>
      <c r="AJ895" s="1"/>
      <c r="AK895" s="1"/>
      <c r="AL895" s="1"/>
    </row>
    <row r="896" ht="12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  <c r="AG896" s="1"/>
      <c r="AH896" s="1"/>
      <c r="AI896" s="1"/>
      <c r="AJ896" s="1"/>
      <c r="AK896" s="1"/>
      <c r="AL896" s="1"/>
    </row>
    <row r="897" ht="12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  <c r="AG897" s="1"/>
      <c r="AH897" s="1"/>
      <c r="AI897" s="1"/>
      <c r="AJ897" s="1"/>
      <c r="AK897" s="1"/>
      <c r="AL897" s="1"/>
    </row>
    <row r="898" ht="12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  <c r="AF898" s="1"/>
      <c r="AG898" s="1"/>
      <c r="AH898" s="1"/>
      <c r="AI898" s="1"/>
      <c r="AJ898" s="1"/>
      <c r="AK898" s="1"/>
      <c r="AL898" s="1"/>
    </row>
    <row r="899" ht="12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  <c r="AF899" s="1"/>
      <c r="AG899" s="1"/>
      <c r="AH899" s="1"/>
      <c r="AI899" s="1"/>
      <c r="AJ899" s="1"/>
      <c r="AK899" s="1"/>
      <c r="AL899" s="1"/>
    </row>
    <row r="900" ht="12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  <c r="AF900" s="1"/>
      <c r="AG900" s="1"/>
      <c r="AH900" s="1"/>
      <c r="AI900" s="1"/>
      <c r="AJ900" s="1"/>
      <c r="AK900" s="1"/>
      <c r="AL900" s="1"/>
    </row>
    <row r="901" ht="12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  <c r="AF901" s="1"/>
      <c r="AG901" s="1"/>
      <c r="AH901" s="1"/>
      <c r="AI901" s="1"/>
      <c r="AJ901" s="1"/>
      <c r="AK901" s="1"/>
      <c r="AL901" s="1"/>
    </row>
    <row r="902" ht="12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  <c r="AF902" s="1"/>
      <c r="AG902" s="1"/>
      <c r="AH902" s="1"/>
      <c r="AI902" s="1"/>
      <c r="AJ902" s="1"/>
      <c r="AK902" s="1"/>
      <c r="AL902" s="1"/>
    </row>
    <row r="903" ht="12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  <c r="AF903" s="1"/>
      <c r="AG903" s="1"/>
      <c r="AH903" s="1"/>
      <c r="AI903" s="1"/>
      <c r="AJ903" s="1"/>
      <c r="AK903" s="1"/>
      <c r="AL903" s="1"/>
    </row>
    <row r="904" ht="12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  <c r="AF904" s="1"/>
      <c r="AG904" s="1"/>
      <c r="AH904" s="1"/>
      <c r="AI904" s="1"/>
      <c r="AJ904" s="1"/>
      <c r="AK904" s="1"/>
      <c r="AL904" s="1"/>
    </row>
    <row r="905" ht="12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  <c r="AF905" s="1"/>
      <c r="AG905" s="1"/>
      <c r="AH905" s="1"/>
      <c r="AI905" s="1"/>
      <c r="AJ905" s="1"/>
      <c r="AK905" s="1"/>
      <c r="AL905" s="1"/>
    </row>
    <row r="906" ht="12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  <c r="AF906" s="1"/>
      <c r="AG906" s="1"/>
      <c r="AH906" s="1"/>
      <c r="AI906" s="1"/>
      <c r="AJ906" s="1"/>
      <c r="AK906" s="1"/>
      <c r="AL906" s="1"/>
    </row>
    <row r="907" ht="12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  <c r="AF907" s="1"/>
      <c r="AG907" s="1"/>
      <c r="AH907" s="1"/>
      <c r="AI907" s="1"/>
      <c r="AJ907" s="1"/>
      <c r="AK907" s="1"/>
      <c r="AL907" s="1"/>
    </row>
    <row r="908" ht="12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  <c r="AF908" s="1"/>
      <c r="AG908" s="1"/>
      <c r="AH908" s="1"/>
      <c r="AI908" s="1"/>
      <c r="AJ908" s="1"/>
      <c r="AK908" s="1"/>
      <c r="AL908" s="1"/>
    </row>
    <row r="909" ht="12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  <c r="AF909" s="1"/>
      <c r="AG909" s="1"/>
      <c r="AH909" s="1"/>
      <c r="AI909" s="1"/>
      <c r="AJ909" s="1"/>
      <c r="AK909" s="1"/>
      <c r="AL909" s="1"/>
    </row>
    <row r="910" ht="12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  <c r="AF910" s="1"/>
      <c r="AG910" s="1"/>
      <c r="AH910" s="1"/>
      <c r="AI910" s="1"/>
      <c r="AJ910" s="1"/>
      <c r="AK910" s="1"/>
      <c r="AL910" s="1"/>
    </row>
    <row r="911" ht="12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  <c r="AF911" s="1"/>
      <c r="AG911" s="1"/>
      <c r="AH911" s="1"/>
      <c r="AI911" s="1"/>
      <c r="AJ911" s="1"/>
      <c r="AK911" s="1"/>
      <c r="AL911" s="1"/>
    </row>
    <row r="912" ht="12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  <c r="AF912" s="1"/>
      <c r="AG912" s="1"/>
      <c r="AH912" s="1"/>
      <c r="AI912" s="1"/>
      <c r="AJ912" s="1"/>
      <c r="AK912" s="1"/>
      <c r="AL912" s="1"/>
    </row>
    <row r="913" ht="12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  <c r="AG913" s="1"/>
      <c r="AH913" s="1"/>
      <c r="AI913" s="1"/>
      <c r="AJ913" s="1"/>
      <c r="AK913" s="1"/>
      <c r="AL913" s="1"/>
    </row>
    <row r="914" ht="12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  <c r="AG914" s="1"/>
      <c r="AH914" s="1"/>
      <c r="AI914" s="1"/>
      <c r="AJ914" s="1"/>
      <c r="AK914" s="1"/>
      <c r="AL914" s="1"/>
    </row>
    <row r="915" ht="12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  <c r="AG915" s="1"/>
      <c r="AH915" s="1"/>
      <c r="AI915" s="1"/>
      <c r="AJ915" s="1"/>
      <c r="AK915" s="1"/>
      <c r="AL915" s="1"/>
    </row>
    <row r="916" ht="12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  <c r="AG916" s="1"/>
      <c r="AH916" s="1"/>
      <c r="AI916" s="1"/>
      <c r="AJ916" s="1"/>
      <c r="AK916" s="1"/>
      <c r="AL916" s="1"/>
    </row>
    <row r="917" ht="12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  <c r="AG917" s="1"/>
      <c r="AH917" s="1"/>
      <c r="AI917" s="1"/>
      <c r="AJ917" s="1"/>
      <c r="AK917" s="1"/>
      <c r="AL917" s="1"/>
    </row>
    <row r="918" ht="12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  <c r="AG918" s="1"/>
      <c r="AH918" s="1"/>
      <c r="AI918" s="1"/>
      <c r="AJ918" s="1"/>
      <c r="AK918" s="1"/>
      <c r="AL918" s="1"/>
    </row>
    <row r="919" ht="12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  <c r="AG919" s="1"/>
      <c r="AH919" s="1"/>
      <c r="AI919" s="1"/>
      <c r="AJ919" s="1"/>
      <c r="AK919" s="1"/>
      <c r="AL919" s="1"/>
    </row>
    <row r="920" ht="12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  <c r="AG920" s="1"/>
      <c r="AH920" s="1"/>
      <c r="AI920" s="1"/>
      <c r="AJ920" s="1"/>
      <c r="AK920" s="1"/>
      <c r="AL920" s="1"/>
    </row>
    <row r="921" ht="12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  <c r="AF921" s="1"/>
      <c r="AG921" s="1"/>
      <c r="AH921" s="1"/>
      <c r="AI921" s="1"/>
      <c r="AJ921" s="1"/>
      <c r="AK921" s="1"/>
      <c r="AL921" s="1"/>
    </row>
    <row r="922" ht="12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  <c r="AF922" s="1"/>
      <c r="AG922" s="1"/>
      <c r="AH922" s="1"/>
      <c r="AI922" s="1"/>
      <c r="AJ922" s="1"/>
      <c r="AK922" s="1"/>
      <c r="AL922" s="1"/>
    </row>
    <row r="923" ht="12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  <c r="AF923" s="1"/>
      <c r="AG923" s="1"/>
      <c r="AH923" s="1"/>
      <c r="AI923" s="1"/>
      <c r="AJ923" s="1"/>
      <c r="AK923" s="1"/>
      <c r="AL923" s="1"/>
    </row>
    <row r="924" ht="12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  <c r="AF924" s="1"/>
      <c r="AG924" s="1"/>
      <c r="AH924" s="1"/>
      <c r="AI924" s="1"/>
      <c r="AJ924" s="1"/>
      <c r="AK924" s="1"/>
      <c r="AL924" s="1"/>
    </row>
    <row r="925" ht="12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  <c r="AF925" s="1"/>
      <c r="AG925" s="1"/>
      <c r="AH925" s="1"/>
      <c r="AI925" s="1"/>
      <c r="AJ925" s="1"/>
      <c r="AK925" s="1"/>
      <c r="AL925" s="1"/>
    </row>
    <row r="926" ht="12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  <c r="AF926" s="1"/>
      <c r="AG926" s="1"/>
      <c r="AH926" s="1"/>
      <c r="AI926" s="1"/>
      <c r="AJ926" s="1"/>
      <c r="AK926" s="1"/>
      <c r="AL926" s="1"/>
    </row>
    <row r="927" ht="12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  <c r="AF927" s="1"/>
      <c r="AG927" s="1"/>
      <c r="AH927" s="1"/>
      <c r="AI927" s="1"/>
      <c r="AJ927" s="1"/>
      <c r="AK927" s="1"/>
      <c r="AL927" s="1"/>
    </row>
    <row r="928" ht="12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  <c r="AF928" s="1"/>
      <c r="AG928" s="1"/>
      <c r="AH928" s="1"/>
      <c r="AI928" s="1"/>
      <c r="AJ928" s="1"/>
      <c r="AK928" s="1"/>
      <c r="AL928" s="1"/>
    </row>
    <row r="929" ht="12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  <c r="AF929" s="1"/>
      <c r="AG929" s="1"/>
      <c r="AH929" s="1"/>
      <c r="AI929" s="1"/>
      <c r="AJ929" s="1"/>
      <c r="AK929" s="1"/>
      <c r="AL929" s="1"/>
    </row>
    <row r="930" ht="12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  <c r="AF930" s="1"/>
      <c r="AG930" s="1"/>
      <c r="AH930" s="1"/>
      <c r="AI930" s="1"/>
      <c r="AJ930" s="1"/>
      <c r="AK930" s="1"/>
      <c r="AL930" s="1"/>
    </row>
    <row r="931" ht="12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  <c r="AF931" s="1"/>
      <c r="AG931" s="1"/>
      <c r="AH931" s="1"/>
      <c r="AI931" s="1"/>
      <c r="AJ931" s="1"/>
      <c r="AK931" s="1"/>
      <c r="AL931" s="1"/>
    </row>
    <row r="932" ht="12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  <c r="AF932" s="1"/>
      <c r="AG932" s="1"/>
      <c r="AH932" s="1"/>
      <c r="AI932" s="1"/>
      <c r="AJ932" s="1"/>
      <c r="AK932" s="1"/>
      <c r="AL932" s="1"/>
    </row>
    <row r="933" ht="12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  <c r="AF933" s="1"/>
      <c r="AG933" s="1"/>
      <c r="AH933" s="1"/>
      <c r="AI933" s="1"/>
      <c r="AJ933" s="1"/>
      <c r="AK933" s="1"/>
      <c r="AL933" s="1"/>
    </row>
    <row r="934" ht="12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  <c r="AF934" s="1"/>
      <c r="AG934" s="1"/>
      <c r="AH934" s="1"/>
      <c r="AI934" s="1"/>
      <c r="AJ934" s="1"/>
      <c r="AK934" s="1"/>
      <c r="AL934" s="1"/>
    </row>
    <row r="935" ht="12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  <c r="AF935" s="1"/>
      <c r="AG935" s="1"/>
      <c r="AH935" s="1"/>
      <c r="AI935" s="1"/>
      <c r="AJ935" s="1"/>
      <c r="AK935" s="1"/>
      <c r="AL935" s="1"/>
    </row>
    <row r="936" ht="12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  <c r="AF936" s="1"/>
      <c r="AG936" s="1"/>
      <c r="AH936" s="1"/>
      <c r="AI936" s="1"/>
      <c r="AJ936" s="1"/>
      <c r="AK936" s="1"/>
      <c r="AL936" s="1"/>
    </row>
    <row r="937" ht="12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  <c r="AF937" s="1"/>
      <c r="AG937" s="1"/>
      <c r="AH937" s="1"/>
      <c r="AI937" s="1"/>
      <c r="AJ937" s="1"/>
      <c r="AK937" s="1"/>
      <c r="AL937" s="1"/>
    </row>
    <row r="938" ht="12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  <c r="AF938" s="1"/>
      <c r="AG938" s="1"/>
      <c r="AH938" s="1"/>
      <c r="AI938" s="1"/>
      <c r="AJ938" s="1"/>
      <c r="AK938" s="1"/>
      <c r="AL938" s="1"/>
    </row>
    <row r="939" ht="12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  <c r="AF939" s="1"/>
      <c r="AG939" s="1"/>
      <c r="AH939" s="1"/>
      <c r="AI939" s="1"/>
      <c r="AJ939" s="1"/>
      <c r="AK939" s="1"/>
      <c r="AL939" s="1"/>
    </row>
    <row r="940" ht="12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  <c r="AF940" s="1"/>
      <c r="AG940" s="1"/>
      <c r="AH940" s="1"/>
      <c r="AI940" s="1"/>
      <c r="AJ940" s="1"/>
      <c r="AK940" s="1"/>
      <c r="AL940" s="1"/>
    </row>
    <row r="941" ht="12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  <c r="AF941" s="1"/>
      <c r="AG941" s="1"/>
      <c r="AH941" s="1"/>
      <c r="AI941" s="1"/>
      <c r="AJ941" s="1"/>
      <c r="AK941" s="1"/>
      <c r="AL941" s="1"/>
    </row>
    <row r="942" ht="12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  <c r="AF942" s="1"/>
      <c r="AG942" s="1"/>
      <c r="AH942" s="1"/>
      <c r="AI942" s="1"/>
      <c r="AJ942" s="1"/>
      <c r="AK942" s="1"/>
      <c r="AL942" s="1"/>
    </row>
    <row r="943" ht="12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  <c r="AF943" s="1"/>
      <c r="AG943" s="1"/>
      <c r="AH943" s="1"/>
      <c r="AI943" s="1"/>
      <c r="AJ943" s="1"/>
      <c r="AK943" s="1"/>
      <c r="AL943" s="1"/>
    </row>
    <row r="944" ht="12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  <c r="AF944" s="1"/>
      <c r="AG944" s="1"/>
      <c r="AH944" s="1"/>
      <c r="AI944" s="1"/>
      <c r="AJ944" s="1"/>
      <c r="AK944" s="1"/>
      <c r="AL944" s="1"/>
    </row>
    <row r="945" ht="12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  <c r="AF945" s="1"/>
      <c r="AG945" s="1"/>
      <c r="AH945" s="1"/>
      <c r="AI945" s="1"/>
      <c r="AJ945" s="1"/>
      <c r="AK945" s="1"/>
      <c r="AL945" s="1"/>
    </row>
    <row r="946" ht="12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  <c r="AF946" s="1"/>
      <c r="AG946" s="1"/>
      <c r="AH946" s="1"/>
      <c r="AI946" s="1"/>
      <c r="AJ946" s="1"/>
      <c r="AK946" s="1"/>
      <c r="AL946" s="1"/>
    </row>
    <row r="947" ht="12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  <c r="AF947" s="1"/>
      <c r="AG947" s="1"/>
      <c r="AH947" s="1"/>
      <c r="AI947" s="1"/>
      <c r="AJ947" s="1"/>
      <c r="AK947" s="1"/>
      <c r="AL947" s="1"/>
    </row>
    <row r="948" ht="12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  <c r="AF948" s="1"/>
      <c r="AG948" s="1"/>
      <c r="AH948" s="1"/>
      <c r="AI948" s="1"/>
      <c r="AJ948" s="1"/>
      <c r="AK948" s="1"/>
      <c r="AL948" s="1"/>
    </row>
    <row r="949" ht="12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  <c r="AF949" s="1"/>
      <c r="AG949" s="1"/>
      <c r="AH949" s="1"/>
      <c r="AI949" s="1"/>
      <c r="AJ949" s="1"/>
      <c r="AK949" s="1"/>
      <c r="AL949" s="1"/>
    </row>
    <row r="950" ht="12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  <c r="AF950" s="1"/>
      <c r="AG950" s="1"/>
      <c r="AH950" s="1"/>
      <c r="AI950" s="1"/>
      <c r="AJ950" s="1"/>
      <c r="AK950" s="1"/>
      <c r="AL950" s="1"/>
    </row>
    <row r="951" ht="12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  <c r="AF951" s="1"/>
      <c r="AG951" s="1"/>
      <c r="AH951" s="1"/>
      <c r="AI951" s="1"/>
      <c r="AJ951" s="1"/>
      <c r="AK951" s="1"/>
      <c r="AL951" s="1"/>
    </row>
    <row r="952" ht="12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  <c r="AF952" s="1"/>
      <c r="AG952" s="1"/>
      <c r="AH952" s="1"/>
      <c r="AI952" s="1"/>
      <c r="AJ952" s="1"/>
      <c r="AK952" s="1"/>
      <c r="AL952" s="1"/>
    </row>
    <row r="953" ht="12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  <c r="AF953" s="1"/>
      <c r="AG953" s="1"/>
      <c r="AH953" s="1"/>
      <c r="AI953" s="1"/>
      <c r="AJ953" s="1"/>
      <c r="AK953" s="1"/>
      <c r="AL953" s="1"/>
    </row>
    <row r="954" ht="12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  <c r="AF954" s="1"/>
      <c r="AG954" s="1"/>
      <c r="AH954" s="1"/>
      <c r="AI954" s="1"/>
      <c r="AJ954" s="1"/>
      <c r="AK954" s="1"/>
      <c r="AL954" s="1"/>
    </row>
    <row r="955" ht="12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  <c r="AF955" s="1"/>
      <c r="AG955" s="1"/>
      <c r="AH955" s="1"/>
      <c r="AI955" s="1"/>
      <c r="AJ955" s="1"/>
      <c r="AK955" s="1"/>
      <c r="AL955" s="1"/>
    </row>
    <row r="956" ht="12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  <c r="AF956" s="1"/>
      <c r="AG956" s="1"/>
      <c r="AH956" s="1"/>
      <c r="AI956" s="1"/>
      <c r="AJ956" s="1"/>
      <c r="AK956" s="1"/>
      <c r="AL956" s="1"/>
    </row>
    <row r="957" ht="12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  <c r="AF957" s="1"/>
      <c r="AG957" s="1"/>
      <c r="AH957" s="1"/>
      <c r="AI957" s="1"/>
      <c r="AJ957" s="1"/>
      <c r="AK957" s="1"/>
      <c r="AL957" s="1"/>
    </row>
    <row r="958" ht="12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  <c r="AF958" s="1"/>
      <c r="AG958" s="1"/>
      <c r="AH958" s="1"/>
      <c r="AI958" s="1"/>
      <c r="AJ958" s="1"/>
      <c r="AK958" s="1"/>
      <c r="AL958" s="1"/>
    </row>
    <row r="959" ht="12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  <c r="AF959" s="1"/>
      <c r="AG959" s="1"/>
      <c r="AH959" s="1"/>
      <c r="AI959" s="1"/>
      <c r="AJ959" s="1"/>
      <c r="AK959" s="1"/>
      <c r="AL959" s="1"/>
    </row>
    <row r="960" ht="12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  <c r="AF960" s="1"/>
      <c r="AG960" s="1"/>
      <c r="AH960" s="1"/>
      <c r="AI960" s="1"/>
      <c r="AJ960" s="1"/>
      <c r="AK960" s="1"/>
      <c r="AL960" s="1"/>
    </row>
    <row r="961" ht="12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  <c r="AF961" s="1"/>
      <c r="AG961" s="1"/>
      <c r="AH961" s="1"/>
      <c r="AI961" s="1"/>
      <c r="AJ961" s="1"/>
      <c r="AK961" s="1"/>
      <c r="AL961" s="1"/>
    </row>
    <row r="962" ht="12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  <c r="AF962" s="1"/>
      <c r="AG962" s="1"/>
      <c r="AH962" s="1"/>
      <c r="AI962" s="1"/>
      <c r="AJ962" s="1"/>
      <c r="AK962" s="1"/>
      <c r="AL962" s="1"/>
    </row>
    <row r="963" ht="12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  <c r="AF963" s="1"/>
      <c r="AG963" s="1"/>
      <c r="AH963" s="1"/>
      <c r="AI963" s="1"/>
      <c r="AJ963" s="1"/>
      <c r="AK963" s="1"/>
      <c r="AL963" s="1"/>
    </row>
    <row r="964" ht="12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  <c r="AF964" s="1"/>
      <c r="AG964" s="1"/>
      <c r="AH964" s="1"/>
      <c r="AI964" s="1"/>
      <c r="AJ964" s="1"/>
      <c r="AK964" s="1"/>
      <c r="AL964" s="1"/>
    </row>
    <row r="965" ht="12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  <c r="AF965" s="1"/>
      <c r="AG965" s="1"/>
      <c r="AH965" s="1"/>
      <c r="AI965" s="1"/>
      <c r="AJ965" s="1"/>
      <c r="AK965" s="1"/>
      <c r="AL965" s="1"/>
    </row>
    <row r="966" ht="12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  <c r="AF966" s="1"/>
      <c r="AG966" s="1"/>
      <c r="AH966" s="1"/>
      <c r="AI966" s="1"/>
      <c r="AJ966" s="1"/>
      <c r="AK966" s="1"/>
      <c r="AL966" s="1"/>
    </row>
    <row r="967" ht="12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  <c r="AF967" s="1"/>
      <c r="AG967" s="1"/>
      <c r="AH967" s="1"/>
      <c r="AI967" s="1"/>
      <c r="AJ967" s="1"/>
      <c r="AK967" s="1"/>
      <c r="AL967" s="1"/>
    </row>
    <row r="968" ht="12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  <c r="AF968" s="1"/>
      <c r="AG968" s="1"/>
      <c r="AH968" s="1"/>
      <c r="AI968" s="1"/>
      <c r="AJ968" s="1"/>
      <c r="AK968" s="1"/>
      <c r="AL968" s="1"/>
    </row>
    <row r="969" ht="12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  <c r="AF969" s="1"/>
      <c r="AG969" s="1"/>
      <c r="AH969" s="1"/>
      <c r="AI969" s="1"/>
      <c r="AJ969" s="1"/>
      <c r="AK969" s="1"/>
      <c r="AL969" s="1"/>
    </row>
    <row r="970" ht="12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  <c r="AF970" s="1"/>
      <c r="AG970" s="1"/>
      <c r="AH970" s="1"/>
      <c r="AI970" s="1"/>
      <c r="AJ970" s="1"/>
      <c r="AK970" s="1"/>
      <c r="AL970" s="1"/>
    </row>
    <row r="971" ht="12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  <c r="AF971" s="1"/>
      <c r="AG971" s="1"/>
      <c r="AH971" s="1"/>
      <c r="AI971" s="1"/>
      <c r="AJ971" s="1"/>
      <c r="AK971" s="1"/>
      <c r="AL971" s="1"/>
    </row>
    <row r="972" ht="12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  <c r="AF972" s="1"/>
      <c r="AG972" s="1"/>
      <c r="AH972" s="1"/>
      <c r="AI972" s="1"/>
      <c r="AJ972" s="1"/>
      <c r="AK972" s="1"/>
      <c r="AL972" s="1"/>
    </row>
    <row r="973" ht="12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  <c r="AF973" s="1"/>
      <c r="AG973" s="1"/>
      <c r="AH973" s="1"/>
      <c r="AI973" s="1"/>
      <c r="AJ973" s="1"/>
      <c r="AK973" s="1"/>
      <c r="AL973" s="1"/>
    </row>
    <row r="974" ht="12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  <c r="AF974" s="1"/>
      <c r="AG974" s="1"/>
      <c r="AH974" s="1"/>
      <c r="AI974" s="1"/>
      <c r="AJ974" s="1"/>
      <c r="AK974" s="1"/>
      <c r="AL974" s="1"/>
    </row>
    <row r="975" ht="12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  <c r="AF975" s="1"/>
      <c r="AG975" s="1"/>
      <c r="AH975" s="1"/>
      <c r="AI975" s="1"/>
      <c r="AJ975" s="1"/>
      <c r="AK975" s="1"/>
      <c r="AL975" s="1"/>
    </row>
    <row r="976" ht="12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  <c r="AF976" s="1"/>
      <c r="AG976" s="1"/>
      <c r="AH976" s="1"/>
      <c r="AI976" s="1"/>
      <c r="AJ976" s="1"/>
      <c r="AK976" s="1"/>
      <c r="AL976" s="1"/>
    </row>
    <row r="977" ht="12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  <c r="AF977" s="1"/>
      <c r="AG977" s="1"/>
      <c r="AH977" s="1"/>
      <c r="AI977" s="1"/>
      <c r="AJ977" s="1"/>
      <c r="AK977" s="1"/>
      <c r="AL977" s="1"/>
    </row>
    <row r="978" ht="12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  <c r="AF978" s="1"/>
      <c r="AG978" s="1"/>
      <c r="AH978" s="1"/>
      <c r="AI978" s="1"/>
      <c r="AJ978" s="1"/>
      <c r="AK978" s="1"/>
      <c r="AL978" s="1"/>
    </row>
    <row r="979" ht="12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  <c r="AF979" s="1"/>
      <c r="AG979" s="1"/>
      <c r="AH979" s="1"/>
      <c r="AI979" s="1"/>
      <c r="AJ979" s="1"/>
      <c r="AK979" s="1"/>
      <c r="AL979" s="1"/>
    </row>
    <row r="980" ht="12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  <c r="AF980" s="1"/>
      <c r="AG980" s="1"/>
      <c r="AH980" s="1"/>
      <c r="AI980" s="1"/>
      <c r="AJ980" s="1"/>
      <c r="AK980" s="1"/>
      <c r="AL980" s="1"/>
    </row>
    <row r="981" ht="12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  <c r="AF981" s="1"/>
      <c r="AG981" s="1"/>
      <c r="AH981" s="1"/>
      <c r="AI981" s="1"/>
      <c r="AJ981" s="1"/>
      <c r="AK981" s="1"/>
      <c r="AL981" s="1"/>
    </row>
    <row r="982" ht="12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  <c r="AF982" s="1"/>
      <c r="AG982" s="1"/>
      <c r="AH982" s="1"/>
      <c r="AI982" s="1"/>
      <c r="AJ982" s="1"/>
      <c r="AK982" s="1"/>
      <c r="AL982" s="1"/>
    </row>
    <row r="983" ht="12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  <c r="AF983" s="1"/>
      <c r="AG983" s="1"/>
      <c r="AH983" s="1"/>
      <c r="AI983" s="1"/>
      <c r="AJ983" s="1"/>
      <c r="AK983" s="1"/>
      <c r="AL983" s="1"/>
    </row>
    <row r="984" ht="12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  <c r="AF984" s="1"/>
      <c r="AG984" s="1"/>
      <c r="AH984" s="1"/>
      <c r="AI984" s="1"/>
      <c r="AJ984" s="1"/>
      <c r="AK984" s="1"/>
      <c r="AL984" s="1"/>
    </row>
    <row r="985" ht="12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  <c r="AF985" s="1"/>
      <c r="AG985" s="1"/>
      <c r="AH985" s="1"/>
      <c r="AI985" s="1"/>
      <c r="AJ985" s="1"/>
      <c r="AK985" s="1"/>
      <c r="AL985" s="1"/>
    </row>
    <row r="986" ht="12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  <c r="AF986" s="1"/>
      <c r="AG986" s="1"/>
      <c r="AH986" s="1"/>
      <c r="AI986" s="1"/>
      <c r="AJ986" s="1"/>
      <c r="AK986" s="1"/>
      <c r="AL986" s="1"/>
    </row>
    <row r="987" ht="12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  <c r="AF987" s="1"/>
      <c r="AG987" s="1"/>
      <c r="AH987" s="1"/>
      <c r="AI987" s="1"/>
      <c r="AJ987" s="1"/>
      <c r="AK987" s="1"/>
      <c r="AL987" s="1"/>
    </row>
    <row r="988" ht="12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  <c r="AF988" s="1"/>
      <c r="AG988" s="1"/>
      <c r="AH988" s="1"/>
      <c r="AI988" s="1"/>
      <c r="AJ988" s="1"/>
      <c r="AK988" s="1"/>
      <c r="AL988" s="1"/>
    </row>
    <row r="989" ht="12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  <c r="AF989" s="1"/>
      <c r="AG989" s="1"/>
      <c r="AH989" s="1"/>
      <c r="AI989" s="1"/>
      <c r="AJ989" s="1"/>
      <c r="AK989" s="1"/>
      <c r="AL989" s="1"/>
    </row>
    <row r="990" ht="12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  <c r="AF990" s="1"/>
      <c r="AG990" s="1"/>
      <c r="AH990" s="1"/>
      <c r="AI990" s="1"/>
      <c r="AJ990" s="1"/>
      <c r="AK990" s="1"/>
      <c r="AL990" s="1"/>
    </row>
    <row r="991" ht="12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  <c r="AF991" s="1"/>
      <c r="AG991" s="1"/>
      <c r="AH991" s="1"/>
      <c r="AI991" s="1"/>
      <c r="AJ991" s="1"/>
      <c r="AK991" s="1"/>
      <c r="AL991" s="1"/>
    </row>
    <row r="992" ht="12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  <c r="AF992" s="1"/>
      <c r="AG992" s="1"/>
      <c r="AH992" s="1"/>
      <c r="AI992" s="1"/>
      <c r="AJ992" s="1"/>
      <c r="AK992" s="1"/>
      <c r="AL992" s="1"/>
    </row>
    <row r="993" ht="12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  <c r="AF993" s="1"/>
      <c r="AG993" s="1"/>
      <c r="AH993" s="1"/>
      <c r="AI993" s="1"/>
      <c r="AJ993" s="1"/>
      <c r="AK993" s="1"/>
      <c r="AL993" s="1"/>
    </row>
    <row r="994" ht="12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  <c r="AF994" s="1"/>
      <c r="AG994" s="1"/>
      <c r="AH994" s="1"/>
      <c r="AI994" s="1"/>
      <c r="AJ994" s="1"/>
      <c r="AK994" s="1"/>
      <c r="AL994" s="1"/>
    </row>
    <row r="995" ht="12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  <c r="AF995" s="1"/>
      <c r="AG995" s="1"/>
      <c r="AH995" s="1"/>
      <c r="AI995" s="1"/>
      <c r="AJ995" s="1"/>
      <c r="AK995" s="1"/>
      <c r="AL995" s="1"/>
    </row>
    <row r="996" ht="12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  <c r="AF996" s="1"/>
      <c r="AG996" s="1"/>
      <c r="AH996" s="1"/>
      <c r="AI996" s="1"/>
      <c r="AJ996" s="1"/>
      <c r="AK996" s="1"/>
      <c r="AL996" s="1"/>
    </row>
    <row r="997" ht="12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  <c r="AF997" s="1"/>
      <c r="AG997" s="1"/>
      <c r="AH997" s="1"/>
      <c r="AI997" s="1"/>
      <c r="AJ997" s="1"/>
      <c r="AK997" s="1"/>
      <c r="AL997" s="1"/>
    </row>
    <row r="998" ht="12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  <c r="AF998" s="1"/>
      <c r="AG998" s="1"/>
      <c r="AH998" s="1"/>
      <c r="AI998" s="1"/>
      <c r="AJ998" s="1"/>
      <c r="AK998" s="1"/>
      <c r="AL998" s="1"/>
    </row>
    <row r="999" ht="12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  <c r="AF999" s="1"/>
      <c r="AG999" s="1"/>
      <c r="AH999" s="1"/>
      <c r="AI999" s="1"/>
      <c r="AJ999" s="1"/>
      <c r="AK999" s="1"/>
      <c r="AL999" s="1"/>
    </row>
    <row r="1000" ht="12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  <c r="AF1000" s="1"/>
      <c r="AG1000" s="1"/>
      <c r="AH1000" s="1"/>
      <c r="AI1000" s="1"/>
      <c r="AJ1000" s="1"/>
      <c r="AK1000" s="1"/>
      <c r="AL1000" s="1"/>
    </row>
    <row r="1001" ht="12.75" customHeight="1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  <c r="AB1001" s="1"/>
      <c r="AC1001" s="1"/>
      <c r="AD1001" s="1"/>
      <c r="AE1001" s="1"/>
      <c r="AF1001" s="1"/>
      <c r="AG1001" s="1"/>
      <c r="AH1001" s="1"/>
      <c r="AI1001" s="1"/>
      <c r="AJ1001" s="1"/>
      <c r="AK1001" s="1"/>
      <c r="AL1001" s="1"/>
    </row>
  </sheetData>
  <autoFilter ref="$C$2:$S$98"/>
  <conditionalFormatting sqref="H3:H99 Q3:S98">
    <cfRule type="containsText" dxfId="0" priority="1" operator="containsText" text="dagegen">
      <formula>NOT(ISERROR(SEARCH(("dagegen"),(H3))))</formula>
    </cfRule>
  </conditionalFormatting>
  <conditionalFormatting sqref="H3:H99 Q3:S98">
    <cfRule type="containsText" dxfId="1" priority="2" operator="containsText" text="dafür">
      <formula>NOT(ISERROR(SEARCH(("dafür"),(H3))))</formula>
    </cfRule>
  </conditionalFormatting>
  <conditionalFormatting sqref="H3:H99 Q3:S98">
    <cfRule type="containsText" dxfId="2" priority="3" operator="containsText" text="enthalten">
      <formula>NOT(ISERROR(SEARCH(("enthalten"),(H3))))</formula>
    </cfRule>
  </conditionalFormatting>
  <conditionalFormatting sqref="F3:F98">
    <cfRule type="beginsWith" dxfId="3" priority="4" operator="beginsWith" text="m">
      <formula>LEFT((F3),LEN("m"))=("m")</formula>
    </cfRule>
  </conditionalFormatting>
  <conditionalFormatting sqref="F3:F98">
    <cfRule type="beginsWith" dxfId="4" priority="5" operator="beginsWith" text="w">
      <formula>LEFT((F3),LEN("w"))=("w")</formula>
    </cfRule>
  </conditionalFormatting>
  <dataValidations>
    <dataValidation type="list" allowBlank="1" showErrorMessage="1" sqref="J3:J98">
      <formula1>"Handwerk,Handel,Studiert,Wissenschaftlich,Ingenieur,Agrar,Naturwissenschaftlich,Informatik,Geisteswissenschaftlich,Gesundheitswesen,Erziehung,Wirtschaft,Kunst,Sprache,Jurist,Journalist,öffentlicher Dienst"</formula1>
    </dataValidation>
    <dataValidation type="list" allowBlank="1" sqref="Q3:Q98">
      <formula1>"dafür,dagegen,enthalten,abwesend"</formula1>
    </dataValidation>
    <dataValidation type="list" allowBlank="1" sqref="L3:L98">
      <formula1>"Dr.,Diplom,Magister,Master,Studiert,Meister,Student,Ausbildung,ohne"</formula1>
    </dataValidation>
  </dataValidations>
  <printOptions/>
  <pageMargins bottom="1.025" footer="0.0" header="0.0" left="0.7875" right="0.7875" top="1.025"/>
  <pageSetup paperSize="9" orientation="portrait"/>
  <headerFooter>
    <oddHeader>&amp;C&amp;A</oddHeader>
    <oddFooter>&amp;CSeite &amp;P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cols>
    <col customWidth="1" min="3" max="3" width="19.57"/>
    <col customWidth="1" min="7" max="7" width="19.0"/>
    <col customWidth="1" min="12" max="12" width="16.86"/>
  </cols>
  <sheetData>
    <row r="1">
      <c r="A1" s="8" t="s">
        <v>334</v>
      </c>
      <c r="B1" s="8" t="s">
        <v>335</v>
      </c>
      <c r="C1" s="8" t="s">
        <v>336</v>
      </c>
      <c r="D1" s="8" t="s">
        <v>337</v>
      </c>
      <c r="I1" s="1"/>
    </row>
    <row r="2">
      <c r="A2">
        <f>2019 - 'Rohdaten (Personen)'!H3</f>
        <v>73</v>
      </c>
      <c r="B2" t="str">
        <f>'Rohdaten (Personen)'!I3</f>
        <v>dafür</v>
      </c>
      <c r="C2">
        <f>'Rohdaten (Personen)'!B3</f>
        <v>1</v>
      </c>
      <c r="D2" t="str">
        <f>'Rohdaten (Personen)'!F3</f>
        <v>NRW</v>
      </c>
      <c r="G2" s="8" t="s">
        <v>338</v>
      </c>
      <c r="H2" s="9">
        <f>AVERAGE(A2:A97)</f>
        <v>58.27083333</v>
      </c>
      <c r="I2" s="1"/>
    </row>
    <row r="3">
      <c r="A3">
        <f>2019 - 'Rohdaten (Personen)'!H4</f>
        <v>63</v>
      </c>
      <c r="B3" t="str">
        <f>'Rohdaten (Personen)'!I4</f>
        <v>dafür</v>
      </c>
      <c r="C3">
        <f>'Rohdaten (Personen)'!B4</f>
        <v>2</v>
      </c>
      <c r="D3" t="str">
        <f>'Rohdaten (Personen)'!F4</f>
        <v>Hessen</v>
      </c>
      <c r="G3" s="8" t="s">
        <v>339</v>
      </c>
      <c r="H3" s="9">
        <f>AVERAGEIF($B$2:$B$97,"dafür",$A$2:$A$97)</f>
        <v>60.37704918</v>
      </c>
      <c r="I3" s="1"/>
    </row>
    <row r="4">
      <c r="A4">
        <f>2019 - 'Rohdaten (Personen)'!H5</f>
        <v>68</v>
      </c>
      <c r="B4" t="str">
        <f>'Rohdaten (Personen)'!I5</f>
        <v>dafür</v>
      </c>
      <c r="C4">
        <f>'Rohdaten (Personen)'!B5</f>
        <v>3</v>
      </c>
      <c r="D4" t="str">
        <f>'Rohdaten (Personen)'!F5</f>
        <v>Schleswig-Holstein</v>
      </c>
      <c r="G4" s="8" t="s">
        <v>340</v>
      </c>
      <c r="H4" s="9">
        <f>AVERAGEIF($B$2:$B$97,"dagegen",$A$2:$A$97)</f>
        <v>53.64285714</v>
      </c>
      <c r="I4" s="1"/>
    </row>
    <row r="5">
      <c r="A5">
        <f>2019 - 'Rohdaten (Personen)'!H6</f>
        <v>66</v>
      </c>
      <c r="B5" t="str">
        <f>'Rohdaten (Personen)'!I6</f>
        <v>dafür</v>
      </c>
      <c r="C5">
        <f>'Rohdaten (Personen)'!B6</f>
        <v>4</v>
      </c>
      <c r="D5" t="str">
        <f>'Rohdaten (Personen)'!F6</f>
        <v>Meck-Pom</v>
      </c>
      <c r="G5" s="8" t="s">
        <v>341</v>
      </c>
      <c r="H5" s="9">
        <f>AVERAGEIF($B$2:$B$97,"enthalten",$A$2:$A$97)</f>
        <v>60</v>
      </c>
      <c r="I5" s="1"/>
    </row>
    <row r="6">
      <c r="A6">
        <f>2019 - 'Rohdaten (Personen)'!H7</f>
        <v>43</v>
      </c>
      <c r="B6" t="str">
        <f>'Rohdaten (Personen)'!I7</f>
        <v>dafür</v>
      </c>
      <c r="C6">
        <f>'Rohdaten (Personen)'!B7</f>
        <v>5</v>
      </c>
      <c r="D6" t="str">
        <f>'Rohdaten (Personen)'!F7</f>
        <v>Baden-Würtemberg</v>
      </c>
      <c r="G6" s="8" t="s">
        <v>342</v>
      </c>
      <c r="H6" s="9">
        <f>AVERAGEIF($B$2:$B$97,"abwesend",$A$2:$A$97)</f>
        <v>57.25</v>
      </c>
    </row>
    <row r="7">
      <c r="A7">
        <f>2019 - 'Rohdaten (Personen)'!H8</f>
        <v>63</v>
      </c>
      <c r="B7" t="str">
        <f>'Rohdaten (Personen)'!I8</f>
        <v>dafür</v>
      </c>
      <c r="C7">
        <f>'Rohdaten (Personen)'!B8</f>
        <v>6</v>
      </c>
      <c r="D7" t="str">
        <f>'Rohdaten (Personen)'!F8</f>
        <v>Rheinland-Pfalz</v>
      </c>
    </row>
    <row r="8">
      <c r="A8">
        <f>2019 - 'Rohdaten (Personen)'!H9</f>
        <v>70</v>
      </c>
      <c r="B8" t="str">
        <f>'Rohdaten (Personen)'!I9</f>
        <v>dafür</v>
      </c>
      <c r="C8">
        <f>'Rohdaten (Personen)'!B9</f>
        <v>7</v>
      </c>
      <c r="D8" t="str">
        <f>'Rohdaten (Personen)'!F9</f>
        <v>Berlin</v>
      </c>
      <c r="G8" s="8" t="s">
        <v>343</v>
      </c>
      <c r="H8" s="9">
        <f>MIN(A2:A97)</f>
        <v>32</v>
      </c>
      <c r="I8" s="10" t="s">
        <v>344</v>
      </c>
      <c r="J8" s="10" t="s">
        <v>40</v>
      </c>
    </row>
    <row r="9">
      <c r="A9">
        <f>2019 - 'Rohdaten (Personen)'!H10</f>
        <v>72</v>
      </c>
      <c r="B9" t="str">
        <f>'Rohdaten (Personen)'!I10</f>
        <v>dafür</v>
      </c>
      <c r="C9">
        <f>'Rohdaten (Personen)'!B10</f>
        <v>8</v>
      </c>
      <c r="D9" t="str">
        <f>'Rohdaten (Personen)'!F10</f>
        <v>Bayern</v>
      </c>
      <c r="G9" s="8" t="s">
        <v>345</v>
      </c>
      <c r="H9" s="10">
        <f>MAX(A2:A97)</f>
        <v>79</v>
      </c>
      <c r="I9" s="11" t="s">
        <v>346</v>
      </c>
      <c r="J9" s="10" t="s">
        <v>104</v>
      </c>
    </row>
    <row r="10">
      <c r="A10">
        <f>2019 - 'Rohdaten (Personen)'!H11</f>
        <v>56</v>
      </c>
      <c r="B10" t="str">
        <f>'Rohdaten (Personen)'!I11</f>
        <v>dafür</v>
      </c>
      <c r="C10">
        <f>'Rohdaten (Personen)'!B11</f>
        <v>9</v>
      </c>
      <c r="D10" t="str">
        <f>'Rohdaten (Personen)'!F11</f>
        <v>Brandenburg</v>
      </c>
      <c r="K10" s="8" t="s">
        <v>13</v>
      </c>
      <c r="L10" s="8" t="s">
        <v>347</v>
      </c>
    </row>
    <row r="11">
      <c r="A11">
        <f>2019 - 'Rohdaten (Personen)'!H12</f>
        <v>54</v>
      </c>
      <c r="B11" t="str">
        <f>'Rohdaten (Personen)'!I12</f>
        <v>dafür</v>
      </c>
      <c r="C11">
        <f>'Rohdaten (Personen)'!B12</f>
        <v>10</v>
      </c>
      <c r="D11" t="str">
        <f>'Rohdaten (Personen)'!F12</f>
        <v>Bayern</v>
      </c>
      <c r="K11" s="12" t="s">
        <v>348</v>
      </c>
      <c r="L11">
        <f>AVERAGE(I13)</f>
        <v>58</v>
      </c>
    </row>
    <row r="12">
      <c r="A12">
        <f>2019 - 'Rohdaten (Personen)'!H13</f>
        <v>72</v>
      </c>
      <c r="B12" t="str">
        <f>'Rohdaten (Personen)'!I13</f>
        <v>dafür</v>
      </c>
      <c r="C12">
        <f>'Rohdaten (Personen)'!B13</f>
        <v>11</v>
      </c>
      <c r="D12" t="str">
        <f>'Rohdaten (Personen)'!F13</f>
        <v>NRW</v>
      </c>
      <c r="G12" s="8" t="s">
        <v>13</v>
      </c>
      <c r="H12" s="8" t="s">
        <v>4</v>
      </c>
      <c r="I12" s="13" t="s">
        <v>334</v>
      </c>
      <c r="K12" s="12" t="s">
        <v>22</v>
      </c>
      <c r="L12">
        <f>AVERAGE(I14:I42)</f>
        <v>58</v>
      </c>
    </row>
    <row r="13">
      <c r="A13">
        <f>2019 - 'Rohdaten (Personen)'!H14</f>
        <v>59</v>
      </c>
      <c r="B13" t="str">
        <f>'Rohdaten (Personen)'!I14</f>
        <v>dafür</v>
      </c>
      <c r="C13">
        <f>'Rohdaten (Personen)'!B14</f>
        <v>12</v>
      </c>
      <c r="D13" t="str">
        <f>'Rohdaten (Personen)'!F14</f>
        <v>Hessen</v>
      </c>
      <c r="G13" s="1" t="s">
        <v>149</v>
      </c>
      <c r="H13" s="1">
        <v>1961.0</v>
      </c>
      <c r="I13" s="1">
        <f t="shared" ref="I13:I108" si="1">2019-H13</f>
        <v>58</v>
      </c>
      <c r="K13" s="12" t="s">
        <v>62</v>
      </c>
      <c r="L13">
        <f>AVERAGE(I43:I47)</f>
        <v>57.2</v>
      </c>
    </row>
    <row r="14">
      <c r="A14">
        <f>2019 - 'Rohdaten (Personen)'!H15</f>
        <v>58</v>
      </c>
      <c r="B14" t="str">
        <f>'Rohdaten (Personen)'!I15</f>
        <v>dafür</v>
      </c>
      <c r="C14">
        <f>'Rohdaten (Personen)'!B15</f>
        <v>13</v>
      </c>
      <c r="D14" t="str">
        <f>'Rohdaten (Personen)'!F15</f>
        <v>NRW</v>
      </c>
      <c r="G14" s="1" t="s">
        <v>22</v>
      </c>
      <c r="H14" s="1">
        <v>1946.0</v>
      </c>
      <c r="I14" s="1">
        <f t="shared" si="1"/>
        <v>73</v>
      </c>
      <c r="K14" s="12" t="s">
        <v>349</v>
      </c>
      <c r="L14">
        <f>AVERAGE(I48)</f>
        <v>46</v>
      </c>
    </row>
    <row r="15">
      <c r="A15">
        <f>2019 - 'Rohdaten (Personen)'!H16</f>
        <v>55</v>
      </c>
      <c r="B15" t="str">
        <f>'Rohdaten (Personen)'!I16</f>
        <v>dafür</v>
      </c>
      <c r="C15">
        <f>'Rohdaten (Personen)'!B16</f>
        <v>14</v>
      </c>
      <c r="D15" t="str">
        <f>'Rohdaten (Personen)'!F16</f>
        <v>Meck-Pom</v>
      </c>
      <c r="G15" s="1" t="s">
        <v>22</v>
      </c>
      <c r="H15" s="1">
        <v>1951.0</v>
      </c>
      <c r="I15" s="1">
        <f t="shared" si="1"/>
        <v>68</v>
      </c>
      <c r="K15" s="12" t="s">
        <v>125</v>
      </c>
      <c r="L15">
        <f>AVERAGE(I49:I51)</f>
        <v>62</v>
      </c>
    </row>
    <row r="16">
      <c r="A16">
        <f>2019 - 'Rohdaten (Personen)'!H17</f>
        <v>48</v>
      </c>
      <c r="B16" t="str">
        <f>'Rohdaten (Personen)'!I17</f>
        <v>dafür</v>
      </c>
      <c r="C16">
        <f>'Rohdaten (Personen)'!B17</f>
        <v>15</v>
      </c>
      <c r="D16" t="str">
        <f>'Rohdaten (Personen)'!F17</f>
        <v>Niedersachsen</v>
      </c>
      <c r="G16" s="1" t="s">
        <v>22</v>
      </c>
      <c r="H16" s="1">
        <v>1976.0</v>
      </c>
      <c r="I16" s="1">
        <f t="shared" si="1"/>
        <v>43</v>
      </c>
      <c r="K16" s="12" t="s">
        <v>88</v>
      </c>
      <c r="L16">
        <f>AVERAGE(I52:I53)</f>
        <v>56</v>
      </c>
    </row>
    <row r="17">
      <c r="A17">
        <f>2019 - 'Rohdaten (Personen)'!H18</f>
        <v>58</v>
      </c>
      <c r="B17" t="str">
        <f>'Rohdaten (Personen)'!I18</f>
        <v>dafür</v>
      </c>
      <c r="C17">
        <f>'Rohdaten (Personen)'!B18</f>
        <v>16</v>
      </c>
      <c r="D17" t="str">
        <f>'Rohdaten (Personen)'!F18</f>
        <v>Baden-Würtemberg</v>
      </c>
      <c r="G17" s="1" t="s">
        <v>22</v>
      </c>
      <c r="H17" s="1">
        <v>1956.0</v>
      </c>
      <c r="I17" s="1">
        <f t="shared" si="1"/>
        <v>63</v>
      </c>
      <c r="K17" s="12" t="s">
        <v>40</v>
      </c>
      <c r="L17">
        <f>AVERAGE(I54:I64)</f>
        <v>55.63636364</v>
      </c>
    </row>
    <row r="18">
      <c r="A18">
        <f>2019 - 'Rohdaten (Personen)'!H19</f>
        <v>63</v>
      </c>
      <c r="B18" t="str">
        <f>'Rohdaten (Personen)'!I19</f>
        <v>dafür</v>
      </c>
      <c r="C18">
        <f>'Rohdaten (Personen)'!B19</f>
        <v>17</v>
      </c>
      <c r="D18" t="str">
        <f>'Rohdaten (Personen)'!F19</f>
        <v>Niedersachsen</v>
      </c>
      <c r="G18" s="1" t="s">
        <v>22</v>
      </c>
      <c r="H18" s="1">
        <v>1963.0</v>
      </c>
      <c r="I18" s="1">
        <f t="shared" si="1"/>
        <v>56</v>
      </c>
      <c r="K18" s="12" t="s">
        <v>350</v>
      </c>
      <c r="L18">
        <f>AVERAGE(I65:I71)</f>
        <v>61.42857143</v>
      </c>
    </row>
    <row r="19">
      <c r="A19">
        <f>2019 - 'Rohdaten (Personen)'!H20</f>
        <v>79</v>
      </c>
      <c r="B19" t="str">
        <f>'Rohdaten (Personen)'!I20</f>
        <v>dafür</v>
      </c>
      <c r="C19">
        <f>'Rohdaten (Personen)'!B20</f>
        <v>18</v>
      </c>
      <c r="D19" t="str">
        <f>'Rohdaten (Personen)'!F20</f>
        <v>Berlin</v>
      </c>
      <c r="G19" s="1" t="s">
        <v>22</v>
      </c>
      <c r="H19" s="1">
        <v>1947.0</v>
      </c>
      <c r="I19" s="1">
        <f t="shared" si="1"/>
        <v>72</v>
      </c>
      <c r="K19" s="12" t="s">
        <v>104</v>
      </c>
      <c r="L19">
        <f>AVERAGE(I72:I76)</f>
        <v>65</v>
      </c>
    </row>
    <row r="20">
      <c r="A20">
        <f>2019 - 'Rohdaten (Personen)'!H21</f>
        <v>61</v>
      </c>
      <c r="B20" t="str">
        <f>'Rohdaten (Personen)'!I21</f>
        <v>dafür</v>
      </c>
      <c r="C20">
        <f>'Rohdaten (Personen)'!B21</f>
        <v>19</v>
      </c>
      <c r="D20" t="str">
        <f>'Rohdaten (Personen)'!F21</f>
        <v>Baden-Würtemberg</v>
      </c>
      <c r="G20" s="1" t="s">
        <v>22</v>
      </c>
      <c r="H20" s="1">
        <v>1960.0</v>
      </c>
      <c r="I20" s="1">
        <f t="shared" si="1"/>
        <v>59</v>
      </c>
      <c r="K20" s="12" t="s">
        <v>286</v>
      </c>
      <c r="L20">
        <f t="shared" ref="L20:L24" si="2">AVERAGE(I77)</f>
        <v>67</v>
      </c>
    </row>
    <row r="21">
      <c r="A21">
        <f>2019 - 'Rohdaten (Personen)'!H22</f>
        <v>57</v>
      </c>
      <c r="B21" t="str">
        <f>'Rohdaten (Personen)'!I22</f>
        <v>dafür</v>
      </c>
      <c r="C21">
        <f>'Rohdaten (Personen)'!B22</f>
        <v>20</v>
      </c>
      <c r="D21" t="str">
        <f>'Rohdaten (Personen)'!F22</f>
        <v>Bayern</v>
      </c>
      <c r="G21" s="1" t="s">
        <v>22</v>
      </c>
      <c r="H21" s="1">
        <v>1971.0</v>
      </c>
      <c r="I21" s="1">
        <f t="shared" si="1"/>
        <v>48</v>
      </c>
      <c r="K21" s="12" t="s">
        <v>229</v>
      </c>
      <c r="L21">
        <f t="shared" si="2"/>
        <v>78</v>
      </c>
    </row>
    <row r="22">
      <c r="A22">
        <f>2019 - 'Rohdaten (Personen)'!H23</f>
        <v>66</v>
      </c>
      <c r="B22" t="str">
        <f>'Rohdaten (Personen)'!I23</f>
        <v>abwesend</v>
      </c>
      <c r="C22">
        <f>'Rohdaten (Personen)'!B23</f>
        <v>21</v>
      </c>
      <c r="D22" t="str">
        <f>'Rohdaten (Personen)'!F23</f>
        <v>Bayern</v>
      </c>
      <c r="G22" s="1" t="s">
        <v>22</v>
      </c>
      <c r="H22" s="1">
        <v>1961.0</v>
      </c>
      <c r="I22" s="1">
        <f t="shared" si="1"/>
        <v>58</v>
      </c>
      <c r="K22" s="12" t="s">
        <v>236</v>
      </c>
      <c r="L22">
        <f t="shared" si="2"/>
        <v>63</v>
      </c>
    </row>
    <row r="23">
      <c r="A23">
        <f>2019 - 'Rohdaten (Personen)'!H24</f>
        <v>58</v>
      </c>
      <c r="B23" t="str">
        <f>'Rohdaten (Personen)'!I24</f>
        <v>dafür</v>
      </c>
      <c r="C23">
        <f>'Rohdaten (Personen)'!B24</f>
        <v>22</v>
      </c>
      <c r="D23" t="str">
        <f>'Rohdaten (Personen)'!F24</f>
        <v>Hessen</v>
      </c>
      <c r="G23" s="1" t="s">
        <v>22</v>
      </c>
      <c r="H23" s="1">
        <v>1959.0</v>
      </c>
      <c r="I23" s="1">
        <f t="shared" si="1"/>
        <v>60</v>
      </c>
      <c r="K23" s="12" t="s">
        <v>240</v>
      </c>
      <c r="L23">
        <f t="shared" si="2"/>
        <v>54</v>
      </c>
    </row>
    <row r="24">
      <c r="A24">
        <f>2019 - 'Rohdaten (Personen)'!H25</f>
        <v>60</v>
      </c>
      <c r="B24" t="str">
        <f>'Rohdaten (Personen)'!I25</f>
        <v>dafür</v>
      </c>
      <c r="C24">
        <f>'Rohdaten (Personen)'!B25</f>
        <v>23</v>
      </c>
      <c r="D24" t="str">
        <f>'Rohdaten (Personen)'!F25</f>
        <v>Sachsen</v>
      </c>
      <c r="G24" s="1" t="s">
        <v>22</v>
      </c>
      <c r="H24" s="1">
        <v>1953.0</v>
      </c>
      <c r="I24" s="1">
        <f t="shared" si="1"/>
        <v>66</v>
      </c>
      <c r="K24" s="12" t="s">
        <v>297</v>
      </c>
      <c r="L24">
        <f t="shared" si="2"/>
        <v>33</v>
      </c>
    </row>
    <row r="25">
      <c r="A25">
        <f>2019 - 'Rohdaten (Personen)'!H26</f>
        <v>78</v>
      </c>
      <c r="B25" t="str">
        <f>'Rohdaten (Personen)'!I26</f>
        <v>dafür</v>
      </c>
      <c r="C25">
        <f>'Rohdaten (Personen)'!B26</f>
        <v>24</v>
      </c>
      <c r="D25" t="str">
        <f>'Rohdaten (Personen)'!F26</f>
        <v>Hessen</v>
      </c>
      <c r="G25" s="1" t="s">
        <v>22</v>
      </c>
      <c r="H25" s="1">
        <v>1955.0</v>
      </c>
      <c r="I25" s="1">
        <f t="shared" si="1"/>
        <v>64</v>
      </c>
      <c r="K25" s="12" t="s">
        <v>31</v>
      </c>
      <c r="L25">
        <f>AVERAGE(I82:I108)</f>
        <v>57.85185185</v>
      </c>
    </row>
    <row r="26">
      <c r="A26">
        <f>2019 - 'Rohdaten (Personen)'!H27</f>
        <v>66</v>
      </c>
      <c r="B26" t="str">
        <f>'Rohdaten (Personen)'!I27</f>
        <v>dafür</v>
      </c>
      <c r="C26">
        <f>'Rohdaten (Personen)'!B27</f>
        <v>25</v>
      </c>
      <c r="D26" t="str">
        <f>'Rohdaten (Personen)'!F27</f>
        <v>Thüringen</v>
      </c>
      <c r="G26" s="1" t="s">
        <v>22</v>
      </c>
      <c r="H26" s="1">
        <v>1949.0</v>
      </c>
      <c r="I26" s="1">
        <f t="shared" si="1"/>
        <v>70</v>
      </c>
    </row>
    <row r="27">
      <c r="A27">
        <f>2019 - 'Rohdaten (Personen)'!H28</f>
        <v>39</v>
      </c>
      <c r="B27" t="str">
        <f>'Rohdaten (Personen)'!I28</f>
        <v>abwesend</v>
      </c>
      <c r="C27">
        <f>'Rohdaten (Personen)'!B28</f>
        <v>26</v>
      </c>
      <c r="D27" t="str">
        <f>'Rohdaten (Personen)'!F28</f>
        <v>NRW</v>
      </c>
      <c r="G27" s="1" t="s">
        <v>22</v>
      </c>
      <c r="H27" s="1">
        <v>1965.0</v>
      </c>
      <c r="I27" s="1">
        <f t="shared" si="1"/>
        <v>54</v>
      </c>
    </row>
    <row r="28">
      <c r="A28">
        <f>2019 - 'Rohdaten (Personen)'!H29</f>
        <v>64</v>
      </c>
      <c r="B28" t="str">
        <f>'Rohdaten (Personen)'!I29</f>
        <v>dafür</v>
      </c>
      <c r="C28">
        <f>'Rohdaten (Personen)'!B29</f>
        <v>27</v>
      </c>
      <c r="D28" t="str">
        <f>'Rohdaten (Personen)'!F29</f>
        <v>Meck-Pom</v>
      </c>
      <c r="G28" s="1" t="s">
        <v>22</v>
      </c>
      <c r="H28" s="1">
        <v>1977.0</v>
      </c>
      <c r="I28" s="1">
        <f t="shared" si="1"/>
        <v>42</v>
      </c>
    </row>
    <row r="29">
      <c r="A29">
        <f>2019 - 'Rohdaten (Personen)'!H30</f>
        <v>61</v>
      </c>
      <c r="B29" t="str">
        <f>'Rohdaten (Personen)'!I30</f>
        <v>dafür</v>
      </c>
      <c r="C29">
        <f>'Rohdaten (Personen)'!B30</f>
        <v>28</v>
      </c>
      <c r="D29" t="str">
        <f>'Rohdaten (Personen)'!F30</f>
        <v>Baden-Würtemberg</v>
      </c>
      <c r="G29" s="1" t="s">
        <v>22</v>
      </c>
      <c r="H29" s="1">
        <v>1946.0</v>
      </c>
      <c r="I29" s="1">
        <f t="shared" si="1"/>
        <v>73</v>
      </c>
    </row>
    <row r="30">
      <c r="A30">
        <f>2019 - 'Rohdaten (Personen)'!H31</f>
        <v>70</v>
      </c>
      <c r="B30" t="str">
        <f>'Rohdaten (Personen)'!I31</f>
        <v>dafür</v>
      </c>
      <c r="C30">
        <f>'Rohdaten (Personen)'!B31</f>
        <v>29</v>
      </c>
      <c r="D30" t="str">
        <f>'Rohdaten (Personen)'!F31</f>
        <v>Rheinland-Pfalz</v>
      </c>
      <c r="G30" s="1" t="s">
        <v>22</v>
      </c>
      <c r="H30" s="1">
        <v>1971.0</v>
      </c>
      <c r="I30" s="1">
        <f t="shared" si="1"/>
        <v>48</v>
      </c>
    </row>
    <row r="31">
      <c r="A31">
        <f>2019 - 'Rohdaten (Personen)'!H32</f>
        <v>54</v>
      </c>
      <c r="B31" t="str">
        <f>'Rohdaten (Personen)'!I32</f>
        <v>dafür</v>
      </c>
      <c r="C31">
        <f>'Rohdaten (Personen)'!B32</f>
        <v>30</v>
      </c>
      <c r="D31" t="str">
        <f>'Rohdaten (Personen)'!F32</f>
        <v>NRW</v>
      </c>
      <c r="G31" s="1" t="s">
        <v>22</v>
      </c>
      <c r="H31" s="1">
        <v>1963.0</v>
      </c>
      <c r="I31" s="1">
        <f t="shared" si="1"/>
        <v>56</v>
      </c>
    </row>
    <row r="32">
      <c r="A32">
        <f>2019 - 'Rohdaten (Personen)'!H33</f>
        <v>42</v>
      </c>
      <c r="B32" t="str">
        <f>'Rohdaten (Personen)'!I33</f>
        <v>dafür</v>
      </c>
      <c r="C32">
        <f>'Rohdaten (Personen)'!B33</f>
        <v>31</v>
      </c>
      <c r="D32" t="str">
        <f>'Rohdaten (Personen)'!F33</f>
        <v>Baden-Würtemberg</v>
      </c>
      <c r="G32" s="1" t="s">
        <v>22</v>
      </c>
      <c r="H32" s="1">
        <v>1947.0</v>
      </c>
      <c r="I32" s="1">
        <f t="shared" si="1"/>
        <v>72</v>
      </c>
      <c r="L32" s="8" t="s">
        <v>351</v>
      </c>
    </row>
    <row r="33">
      <c r="A33">
        <f>2019 - 'Rohdaten (Personen)'!H34</f>
        <v>73</v>
      </c>
      <c r="B33" t="str">
        <f>'Rohdaten (Personen)'!I34</f>
        <v>dafür</v>
      </c>
      <c r="C33">
        <f>'Rohdaten (Personen)'!B34</f>
        <v>32</v>
      </c>
      <c r="D33" t="str">
        <f>'Rohdaten (Personen)'!F34</f>
        <v>Hessen</v>
      </c>
      <c r="G33" s="1" t="s">
        <v>22</v>
      </c>
      <c r="H33" s="1">
        <v>1979.0</v>
      </c>
      <c r="I33" s="1">
        <f t="shared" si="1"/>
        <v>40</v>
      </c>
      <c r="K33" s="8" t="s">
        <v>46</v>
      </c>
      <c r="L33">
        <f t="shared" ref="L33:L48" si="3">AVERAGEIF($D$2:$D$97,$K33,$A$2:$A$97)</f>
        <v>54.8</v>
      </c>
    </row>
    <row r="34">
      <c r="A34">
        <f>2019 - 'Rohdaten (Personen)'!H35</f>
        <v>48</v>
      </c>
      <c r="B34" t="str">
        <f>'Rohdaten (Personen)'!I35</f>
        <v>dafür</v>
      </c>
      <c r="C34">
        <f>'Rohdaten (Personen)'!B35</f>
        <v>33</v>
      </c>
      <c r="D34" t="str">
        <f>'Rohdaten (Personen)'!F35</f>
        <v>Niedersachsen</v>
      </c>
      <c r="G34" s="1" t="s">
        <v>22</v>
      </c>
      <c r="H34" s="1">
        <v>1979.0</v>
      </c>
      <c r="I34" s="1">
        <f t="shared" si="1"/>
        <v>40</v>
      </c>
      <c r="K34" s="8" t="s">
        <v>61</v>
      </c>
      <c r="L34">
        <f t="shared" si="3"/>
        <v>58.57142857</v>
      </c>
    </row>
    <row r="35">
      <c r="A35">
        <f>2019 - 'Rohdaten (Personen)'!H36</f>
        <v>56</v>
      </c>
      <c r="B35" t="str">
        <f>'Rohdaten (Personen)'!I36</f>
        <v>dafür</v>
      </c>
      <c r="C35">
        <f>'Rohdaten (Personen)'!B36</f>
        <v>34</v>
      </c>
      <c r="D35" t="str">
        <f>'Rohdaten (Personen)'!F36</f>
        <v>Bayern</v>
      </c>
      <c r="G35" s="1" t="s">
        <v>22</v>
      </c>
      <c r="H35" s="1">
        <v>1973.0</v>
      </c>
      <c r="I35" s="1">
        <f t="shared" si="1"/>
        <v>46</v>
      </c>
      <c r="K35" s="8" t="s">
        <v>57</v>
      </c>
      <c r="L35">
        <f t="shared" si="3"/>
        <v>66.42857143</v>
      </c>
    </row>
    <row r="36">
      <c r="A36">
        <f>2019 - 'Rohdaten (Personen)'!H37</f>
        <v>56</v>
      </c>
      <c r="B36" t="str">
        <f>'Rohdaten (Personen)'!I37</f>
        <v>dafür</v>
      </c>
      <c r="C36">
        <f>'Rohdaten (Personen)'!B37</f>
        <v>35</v>
      </c>
      <c r="D36" t="str">
        <f>'Rohdaten (Personen)'!F37</f>
        <v>NRW</v>
      </c>
      <c r="G36" s="1" t="s">
        <v>22</v>
      </c>
      <c r="H36" s="1">
        <v>1958.0</v>
      </c>
      <c r="I36" s="1">
        <f t="shared" si="1"/>
        <v>61</v>
      </c>
      <c r="K36" s="8" t="s">
        <v>67</v>
      </c>
      <c r="L36">
        <f t="shared" si="3"/>
        <v>55</v>
      </c>
    </row>
    <row r="37">
      <c r="A37">
        <f>2019 - 'Rohdaten (Personen)'!H38</f>
        <v>72</v>
      </c>
      <c r="B37" t="str">
        <f>'Rohdaten (Personen)'!I38</f>
        <v>dafür</v>
      </c>
      <c r="C37">
        <f>'Rohdaten (Personen)'!B38</f>
        <v>36</v>
      </c>
      <c r="D37" t="str">
        <f>'Rohdaten (Personen)'!F38</f>
        <v>Niedersachsen</v>
      </c>
      <c r="G37" s="1" t="s">
        <v>22</v>
      </c>
      <c r="H37" s="1">
        <v>1964.0</v>
      </c>
      <c r="I37" s="1">
        <f t="shared" si="1"/>
        <v>55</v>
      </c>
      <c r="K37" s="8" t="s">
        <v>191</v>
      </c>
      <c r="L37">
        <f t="shared" si="3"/>
        <v>59</v>
      </c>
    </row>
    <row r="38">
      <c r="A38">
        <f>2019 - 'Rohdaten (Personen)'!H39</f>
        <v>40</v>
      </c>
      <c r="B38" t="str">
        <f>'Rohdaten (Personen)'!I39</f>
        <v>dafür</v>
      </c>
      <c r="C38">
        <f>'Rohdaten (Personen)'!B39</f>
        <v>37</v>
      </c>
      <c r="D38" t="str">
        <f>'Rohdaten (Personen)'!F39</f>
        <v>NRW</v>
      </c>
      <c r="G38" s="1" t="s">
        <v>22</v>
      </c>
      <c r="H38" s="1">
        <v>1963.0</v>
      </c>
      <c r="I38" s="1">
        <f t="shared" si="1"/>
        <v>56</v>
      </c>
      <c r="K38" s="8" t="s">
        <v>246</v>
      </c>
      <c r="L38">
        <f t="shared" si="3"/>
        <v>66</v>
      </c>
    </row>
    <row r="39">
      <c r="A39">
        <f>2019 - 'Rohdaten (Personen)'!H40</f>
        <v>40</v>
      </c>
      <c r="B39" t="str">
        <f>'Rohdaten (Personen)'!I40</f>
        <v>dafür</v>
      </c>
      <c r="C39">
        <f>'Rohdaten (Personen)'!B40</f>
        <v>38</v>
      </c>
      <c r="D39" t="str">
        <f>'Rohdaten (Personen)'!F40</f>
        <v>Sachsen-Anhalt</v>
      </c>
      <c r="G39" s="1" t="s">
        <v>22</v>
      </c>
      <c r="H39" s="1">
        <v>1957.0</v>
      </c>
      <c r="I39" s="1">
        <f t="shared" si="1"/>
        <v>62</v>
      </c>
      <c r="K39" s="8" t="s">
        <v>30</v>
      </c>
      <c r="L39">
        <f t="shared" si="3"/>
        <v>60.28571429</v>
      </c>
    </row>
    <row r="40">
      <c r="A40">
        <f>2019 - 'Rohdaten (Personen)'!H41</f>
        <v>46</v>
      </c>
      <c r="B40" t="str">
        <f>'Rohdaten (Personen)'!I41</f>
        <v>dafür</v>
      </c>
      <c r="C40">
        <f>'Rohdaten (Personen)'!B41</f>
        <v>39</v>
      </c>
      <c r="D40" t="str">
        <f>'Rohdaten (Personen)'!F41</f>
        <v>Baden-Würtemberg</v>
      </c>
      <c r="G40" s="1" t="s">
        <v>22</v>
      </c>
      <c r="H40" s="1">
        <v>1963.0</v>
      </c>
      <c r="I40" s="1">
        <f t="shared" si="1"/>
        <v>56</v>
      </c>
      <c r="K40" s="8" t="s">
        <v>39</v>
      </c>
      <c r="L40">
        <f t="shared" si="3"/>
        <v>60.25</v>
      </c>
    </row>
    <row r="41">
      <c r="A41">
        <f>2019 - 'Rohdaten (Personen)'!H42</f>
        <v>61</v>
      </c>
      <c r="B41" t="str">
        <f>'Rohdaten (Personen)'!I42</f>
        <v>dafür</v>
      </c>
      <c r="C41">
        <f>'Rohdaten (Personen)'!B42</f>
        <v>40</v>
      </c>
      <c r="D41" t="str">
        <f>'Rohdaten (Personen)'!F42</f>
        <v>NRW</v>
      </c>
      <c r="G41" s="1" t="s">
        <v>22</v>
      </c>
      <c r="H41" s="1">
        <v>1952.0</v>
      </c>
      <c r="I41" s="1">
        <f t="shared" si="1"/>
        <v>67</v>
      </c>
      <c r="K41" s="8" t="s">
        <v>91</v>
      </c>
      <c r="L41">
        <f t="shared" si="3"/>
        <v>57.1</v>
      </c>
    </row>
    <row r="42">
      <c r="A42">
        <f>2019 - 'Rohdaten (Personen)'!H43</f>
        <v>79</v>
      </c>
      <c r="B42" t="str">
        <f>'Rohdaten (Personen)'!I43</f>
        <v>dafür</v>
      </c>
      <c r="C42">
        <f>'Rohdaten (Personen)'!B43</f>
        <v>41</v>
      </c>
      <c r="D42" t="str">
        <f>'Rohdaten (Personen)'!F43</f>
        <v>Bayern</v>
      </c>
      <c r="G42" s="1" t="s">
        <v>22</v>
      </c>
      <c r="H42" s="4">
        <v>1965.0</v>
      </c>
      <c r="I42" s="1">
        <f t="shared" si="1"/>
        <v>54</v>
      </c>
      <c r="K42" s="8" t="s">
        <v>21</v>
      </c>
      <c r="L42">
        <f t="shared" si="3"/>
        <v>54.16666667</v>
      </c>
    </row>
    <row r="43">
      <c r="A43">
        <f>2019 - 'Rohdaten (Personen)'!H44</f>
        <v>61</v>
      </c>
      <c r="B43" t="str">
        <f>'Rohdaten (Personen)'!I44</f>
        <v>dafür</v>
      </c>
      <c r="C43">
        <f>'Rohdaten (Personen)'!B44</f>
        <v>42</v>
      </c>
      <c r="D43" t="str">
        <f>'Rohdaten (Personen)'!F44</f>
        <v>Bremen</v>
      </c>
      <c r="G43" s="1" t="s">
        <v>62</v>
      </c>
      <c r="H43" s="1">
        <v>1947.0</v>
      </c>
      <c r="I43" s="1">
        <f t="shared" si="1"/>
        <v>72</v>
      </c>
      <c r="K43" s="8" t="s">
        <v>51</v>
      </c>
      <c r="L43">
        <f t="shared" si="3"/>
        <v>63.4</v>
      </c>
    </row>
    <row r="44">
      <c r="A44">
        <f>2019 - 'Rohdaten (Personen)'!H45</f>
        <v>55</v>
      </c>
      <c r="B44" t="str">
        <f>'Rohdaten (Personen)'!I45</f>
        <v>dafür</v>
      </c>
      <c r="C44">
        <f>'Rohdaten (Personen)'!B45</f>
        <v>43</v>
      </c>
      <c r="D44" t="str">
        <f>'Rohdaten (Personen)'!F45</f>
        <v>NRW</v>
      </c>
      <c r="G44" s="1" t="s">
        <v>62</v>
      </c>
      <c r="H44" s="1">
        <v>1965.0</v>
      </c>
      <c r="I44" s="1">
        <f t="shared" si="1"/>
        <v>54</v>
      </c>
      <c r="K44" s="8" t="s">
        <v>235</v>
      </c>
      <c r="L44">
        <f t="shared" si="3"/>
        <v>67</v>
      </c>
    </row>
    <row r="45">
      <c r="A45">
        <f>2019 - 'Rohdaten (Personen)'!H46</f>
        <v>56</v>
      </c>
      <c r="B45" t="str">
        <f>'Rohdaten (Personen)'!I46</f>
        <v>dafür</v>
      </c>
      <c r="C45">
        <f>'Rohdaten (Personen)'!B46</f>
        <v>44</v>
      </c>
      <c r="D45" t="str">
        <f>'Rohdaten (Personen)'!F46</f>
        <v>NRW</v>
      </c>
      <c r="G45" s="1" t="s">
        <v>62</v>
      </c>
      <c r="H45" s="1">
        <v>1962.0</v>
      </c>
      <c r="I45" s="1">
        <f t="shared" si="1"/>
        <v>57</v>
      </c>
      <c r="K45" s="8" t="s">
        <v>78</v>
      </c>
      <c r="L45">
        <f t="shared" si="3"/>
        <v>60.5</v>
      </c>
    </row>
    <row r="46">
      <c r="A46">
        <f>2019 - 'Rohdaten (Personen)'!H47</f>
        <v>47</v>
      </c>
      <c r="B46" t="str">
        <f>'Rohdaten (Personen)'!I47</f>
        <v>dafür</v>
      </c>
      <c r="C46">
        <f>'Rohdaten (Personen)'!B47</f>
        <v>45</v>
      </c>
      <c r="D46" t="str">
        <f>'Rohdaten (Personen)'!F47</f>
        <v>Bayern</v>
      </c>
      <c r="G46" s="1" t="s">
        <v>62</v>
      </c>
      <c r="H46" s="1">
        <v>1963.0</v>
      </c>
      <c r="I46" s="1">
        <f t="shared" si="1"/>
        <v>56</v>
      </c>
      <c r="K46" s="8" t="s">
        <v>178</v>
      </c>
      <c r="L46">
        <f t="shared" si="3"/>
        <v>41.5</v>
      </c>
    </row>
    <row r="47">
      <c r="A47">
        <f>2019 - 'Rohdaten (Personen)'!H48</f>
        <v>62</v>
      </c>
      <c r="B47" t="str">
        <f>'Rohdaten (Personen)'!I48</f>
        <v>dafür</v>
      </c>
      <c r="C47">
        <f>'Rohdaten (Personen)'!B48</f>
        <v>46</v>
      </c>
      <c r="D47" t="str">
        <f>'Rohdaten (Personen)'!F48</f>
        <v>Baden-Würtemberg</v>
      </c>
      <c r="G47" s="1" t="s">
        <v>62</v>
      </c>
      <c r="H47" s="1">
        <v>1972.0</v>
      </c>
      <c r="I47" s="1">
        <f t="shared" si="1"/>
        <v>47</v>
      </c>
      <c r="K47" s="8" t="s">
        <v>35</v>
      </c>
      <c r="L47">
        <f t="shared" si="3"/>
        <v>62.33333333</v>
      </c>
    </row>
    <row r="48">
      <c r="A48">
        <f>2019 - 'Rohdaten (Personen)'!H49</f>
        <v>56</v>
      </c>
      <c r="B48" t="str">
        <f>'Rohdaten (Personen)'!I49</f>
        <v>dafür</v>
      </c>
      <c r="C48">
        <f>'Rohdaten (Personen)'!B49</f>
        <v>47</v>
      </c>
      <c r="D48" t="str">
        <f>'Rohdaten (Personen)'!F49</f>
        <v>Sachsen</v>
      </c>
      <c r="G48" s="4" t="s">
        <v>293</v>
      </c>
      <c r="H48" s="1">
        <v>1973.0</v>
      </c>
      <c r="I48" s="1">
        <f t="shared" si="1"/>
        <v>46</v>
      </c>
      <c r="K48" s="8" t="s">
        <v>129</v>
      </c>
      <c r="L48">
        <f t="shared" si="3"/>
        <v>61.66666667</v>
      </c>
    </row>
    <row r="49">
      <c r="A49">
        <f>2019 - 'Rohdaten (Personen)'!H50</f>
        <v>67</v>
      </c>
      <c r="B49" t="str">
        <f>'Rohdaten (Personen)'!I50</f>
        <v>dafür</v>
      </c>
      <c r="C49">
        <f>'Rohdaten (Personen)'!B50</f>
        <v>48</v>
      </c>
      <c r="D49" t="str">
        <f>'Rohdaten (Personen)'!F50</f>
        <v>Berlin</v>
      </c>
      <c r="G49" s="1" t="s">
        <v>125</v>
      </c>
      <c r="H49" s="4">
        <v>1941.0</v>
      </c>
      <c r="I49" s="1">
        <f t="shared" si="1"/>
        <v>78</v>
      </c>
    </row>
    <row r="50">
      <c r="A50">
        <f>2019 - 'Rohdaten (Personen)'!H51</f>
        <v>54</v>
      </c>
      <c r="B50" t="str">
        <f>'Rohdaten (Personen)'!I51</f>
        <v>abwesend</v>
      </c>
      <c r="C50">
        <f>'Rohdaten (Personen)'!B51</f>
        <v>49</v>
      </c>
      <c r="D50" t="str">
        <f>'Rohdaten (Personen)'!F51</f>
        <v>Niedersachsen</v>
      </c>
      <c r="G50" s="1" t="s">
        <v>125</v>
      </c>
      <c r="H50" s="1">
        <v>1978.0</v>
      </c>
      <c r="I50" s="1">
        <f t="shared" si="1"/>
        <v>41</v>
      </c>
    </row>
    <row r="51">
      <c r="A51">
        <f>2019 - 'Rohdaten (Personen)'!H52</f>
        <v>55</v>
      </c>
      <c r="B51" t="str">
        <f>'Rohdaten (Personen)'!I52</f>
        <v>enthalten</v>
      </c>
      <c r="C51">
        <f>'Rohdaten (Personen)'!B52</f>
        <v>50</v>
      </c>
      <c r="D51" t="str">
        <f>'Rohdaten (Personen)'!F52</f>
        <v>Thüringen</v>
      </c>
      <c r="G51" s="1" t="s">
        <v>125</v>
      </c>
      <c r="H51" s="4">
        <v>1952.0</v>
      </c>
      <c r="I51" s="1">
        <f t="shared" si="1"/>
        <v>67</v>
      </c>
    </row>
    <row r="52">
      <c r="A52">
        <f>2019 - 'Rohdaten (Personen)'!H53</f>
        <v>78</v>
      </c>
      <c r="B52" t="str">
        <f>'Rohdaten (Personen)'!I53</f>
        <v>dagegen</v>
      </c>
      <c r="C52">
        <f>'Rohdaten (Personen)'!B53</f>
        <v>51</v>
      </c>
      <c r="D52" t="str">
        <f>'Rohdaten (Personen)'!F53</f>
        <v>Bayern</v>
      </c>
      <c r="G52" s="1" t="s">
        <v>88</v>
      </c>
      <c r="H52" s="1">
        <v>1964.0</v>
      </c>
      <c r="I52" s="1">
        <f t="shared" si="1"/>
        <v>55</v>
      </c>
    </row>
    <row r="53">
      <c r="A53">
        <f>2019 - 'Rohdaten (Personen)'!H54</f>
        <v>61</v>
      </c>
      <c r="B53" t="str">
        <f>'Rohdaten (Personen)'!I54</f>
        <v>dafür</v>
      </c>
      <c r="C53">
        <f>'Rohdaten (Personen)'!B54</f>
        <v>52</v>
      </c>
      <c r="D53" t="str">
        <f>'Rohdaten (Personen)'!F54</f>
        <v>Rheinland-Pfalz</v>
      </c>
      <c r="G53" s="1" t="s">
        <v>88</v>
      </c>
      <c r="H53" s="1">
        <v>1962.0</v>
      </c>
      <c r="I53" s="1">
        <f t="shared" si="1"/>
        <v>57</v>
      </c>
    </row>
    <row r="54">
      <c r="A54">
        <f>2019 - 'Rohdaten (Personen)'!H55</f>
        <v>63</v>
      </c>
      <c r="B54" t="str">
        <f>'Rohdaten (Personen)'!I55</f>
        <v>dagegen</v>
      </c>
      <c r="C54">
        <f>'Rohdaten (Personen)'!B55</f>
        <v>53</v>
      </c>
      <c r="D54" t="str">
        <f>'Rohdaten (Personen)'!F55</f>
        <v>Saarland</v>
      </c>
      <c r="G54" s="1" t="s">
        <v>40</v>
      </c>
      <c r="H54" s="4">
        <v>1953.0</v>
      </c>
      <c r="I54" s="1">
        <f t="shared" si="1"/>
        <v>66</v>
      </c>
    </row>
    <row r="55">
      <c r="A55">
        <f>2019 - 'Rohdaten (Personen)'!H56</f>
        <v>63</v>
      </c>
      <c r="B55" t="str">
        <f>'Rohdaten (Personen)'!I56</f>
        <v>dagegen</v>
      </c>
      <c r="C55">
        <f>'Rohdaten (Personen)'!B56</f>
        <v>54</v>
      </c>
      <c r="D55" t="str">
        <f>'Rohdaten (Personen)'!F56</f>
        <v>Sachsen</v>
      </c>
      <c r="G55" s="1" t="s">
        <v>40</v>
      </c>
      <c r="H55" s="4">
        <v>1949.0</v>
      </c>
      <c r="I55" s="1">
        <f t="shared" si="1"/>
        <v>70</v>
      </c>
    </row>
    <row r="56">
      <c r="A56">
        <f>2019 - 'Rohdaten (Personen)'!H57</f>
        <v>44</v>
      </c>
      <c r="B56" t="str">
        <f>'Rohdaten (Personen)'!I57</f>
        <v>dafür</v>
      </c>
      <c r="C56">
        <f>'Rohdaten (Personen)'!B57</f>
        <v>55</v>
      </c>
      <c r="D56" t="str">
        <f>'Rohdaten (Personen)'!F57</f>
        <v>Bayern</v>
      </c>
      <c r="G56" s="1" t="s">
        <v>40</v>
      </c>
      <c r="H56" s="4">
        <v>1956.0</v>
      </c>
      <c r="I56" s="1">
        <f t="shared" si="1"/>
        <v>63</v>
      </c>
    </row>
    <row r="57">
      <c r="A57">
        <f>2019 - 'Rohdaten (Personen)'!H58</f>
        <v>66</v>
      </c>
      <c r="B57" t="str">
        <f>'Rohdaten (Personen)'!I58</f>
        <v>dafür</v>
      </c>
      <c r="C57">
        <f>'Rohdaten (Personen)'!B58</f>
        <v>56</v>
      </c>
      <c r="D57" t="str">
        <f>'Rohdaten (Personen)'!F58</f>
        <v>Hamburg</v>
      </c>
      <c r="G57" s="1" t="s">
        <v>40</v>
      </c>
      <c r="H57" s="4">
        <v>1958.0</v>
      </c>
      <c r="I57" s="1">
        <f t="shared" si="1"/>
        <v>61</v>
      </c>
    </row>
    <row r="58">
      <c r="A58">
        <f>2019 - 'Rohdaten (Personen)'!H59</f>
        <v>53</v>
      </c>
      <c r="B58" t="str">
        <f>'Rohdaten (Personen)'!I59</f>
        <v>dagegen</v>
      </c>
      <c r="C58">
        <f>'Rohdaten (Personen)'!B59</f>
        <v>57</v>
      </c>
      <c r="D58" t="str">
        <f>'Rohdaten (Personen)'!F59</f>
        <v>Rheinland-Pfalz</v>
      </c>
      <c r="G58" s="1" t="s">
        <v>40</v>
      </c>
      <c r="H58" s="4">
        <v>1961.0</v>
      </c>
      <c r="I58" s="1">
        <f t="shared" si="1"/>
        <v>58</v>
      </c>
    </row>
    <row r="59">
      <c r="A59">
        <f>2019 - 'Rohdaten (Personen)'!H60</f>
        <v>65</v>
      </c>
      <c r="B59" t="str">
        <f>'Rohdaten (Personen)'!I60</f>
        <v>dafür</v>
      </c>
      <c r="C59">
        <f>'Rohdaten (Personen)'!B60</f>
        <v>58</v>
      </c>
      <c r="D59" t="str">
        <f>'Rohdaten (Personen)'!F60</f>
        <v>Baden-Würtemberg</v>
      </c>
      <c r="G59" s="1" t="s">
        <v>40</v>
      </c>
      <c r="H59" s="4">
        <v>1958.0</v>
      </c>
      <c r="I59" s="1">
        <f t="shared" si="1"/>
        <v>61</v>
      </c>
    </row>
    <row r="60">
      <c r="A60">
        <f>2019 - 'Rohdaten (Personen)'!H61</f>
        <v>50</v>
      </c>
      <c r="B60" t="str">
        <f>'Rohdaten (Personen)'!I61</f>
        <v>dagegen</v>
      </c>
      <c r="C60">
        <f>'Rohdaten (Personen)'!B61</f>
        <v>59</v>
      </c>
      <c r="D60" t="str">
        <f>'Rohdaten (Personen)'!F61</f>
        <v>NRW</v>
      </c>
      <c r="G60" s="1" t="s">
        <v>40</v>
      </c>
      <c r="H60" s="4">
        <v>1966.0</v>
      </c>
      <c r="I60" s="1">
        <f t="shared" si="1"/>
        <v>53</v>
      </c>
    </row>
    <row r="61">
      <c r="A61">
        <f>2019 - 'Rohdaten (Personen)'!H62</f>
        <v>41</v>
      </c>
      <c r="B61" t="str">
        <f>'Rohdaten (Personen)'!I62</f>
        <v>dagegen</v>
      </c>
      <c r="C61">
        <f>'Rohdaten (Personen)'!B62</f>
        <v>60</v>
      </c>
      <c r="D61" t="str">
        <f>'Rohdaten (Personen)'!F62</f>
        <v>Bayern</v>
      </c>
      <c r="G61" s="1" t="s">
        <v>40</v>
      </c>
      <c r="H61" s="4">
        <v>1969.0</v>
      </c>
      <c r="I61" s="1">
        <f t="shared" si="1"/>
        <v>50</v>
      </c>
    </row>
    <row r="62">
      <c r="A62">
        <f>2019 - 'Rohdaten (Personen)'!H63</f>
        <v>56</v>
      </c>
      <c r="B62" t="str">
        <f>'Rohdaten (Personen)'!I63</f>
        <v>dagegen</v>
      </c>
      <c r="C62">
        <f>'Rohdaten (Personen)'!B63</f>
        <v>61</v>
      </c>
      <c r="D62" t="str">
        <f>'Rohdaten (Personen)'!F63</f>
        <v>Meck-Pom</v>
      </c>
      <c r="G62" s="1" t="s">
        <v>40</v>
      </c>
      <c r="H62" s="1">
        <v>1981.0</v>
      </c>
      <c r="I62" s="1">
        <f t="shared" si="1"/>
        <v>38</v>
      </c>
    </row>
    <row r="63">
      <c r="A63">
        <f>2019 - 'Rohdaten (Personen)'!H64</f>
        <v>53</v>
      </c>
      <c r="B63" t="str">
        <f>'Rohdaten (Personen)'!I64</f>
        <v>dagegen</v>
      </c>
      <c r="C63">
        <f>'Rohdaten (Personen)'!B64</f>
        <v>62</v>
      </c>
      <c r="D63" t="str">
        <f>'Rohdaten (Personen)'!F64</f>
        <v>NRW</v>
      </c>
      <c r="G63" s="1" t="s">
        <v>40</v>
      </c>
      <c r="H63" s="4">
        <v>1959.0</v>
      </c>
      <c r="I63" s="1">
        <f t="shared" si="1"/>
        <v>60</v>
      </c>
    </row>
    <row r="64">
      <c r="A64">
        <f>2019 - 'Rohdaten (Personen)'!H65</f>
        <v>64</v>
      </c>
      <c r="B64" t="str">
        <f>'Rohdaten (Personen)'!I65</f>
        <v>dafür</v>
      </c>
      <c r="C64">
        <f>'Rohdaten (Personen)'!B65</f>
        <v>63</v>
      </c>
      <c r="D64" t="str">
        <f>'Rohdaten (Personen)'!F65</f>
        <v>Berlin</v>
      </c>
      <c r="G64" s="1" t="s">
        <v>40</v>
      </c>
      <c r="H64" s="4">
        <v>1987.0</v>
      </c>
      <c r="I64" s="1">
        <f t="shared" si="1"/>
        <v>32</v>
      </c>
    </row>
    <row r="65">
      <c r="A65">
        <f>2019 - 'Rohdaten (Personen)'!H66</f>
        <v>38</v>
      </c>
      <c r="B65" t="str">
        <f>'Rohdaten (Personen)'!I66</f>
        <v>dagegen</v>
      </c>
      <c r="C65">
        <f>'Rohdaten (Personen)'!B66</f>
        <v>64</v>
      </c>
      <c r="D65" t="str">
        <f>'Rohdaten (Personen)'!F66</f>
        <v>Brandenburg</v>
      </c>
      <c r="G65" s="1" t="s">
        <v>117</v>
      </c>
      <c r="H65" s="4">
        <v>1953.0</v>
      </c>
      <c r="I65" s="1">
        <f t="shared" si="1"/>
        <v>66</v>
      </c>
    </row>
    <row r="66">
      <c r="A66">
        <f>2019 - 'Rohdaten (Personen)'!H67</f>
        <v>63</v>
      </c>
      <c r="B66" t="str">
        <f>'Rohdaten (Personen)'!I67</f>
        <v>dafür</v>
      </c>
      <c r="C66">
        <f>'Rohdaten (Personen)'!B67</f>
        <v>65</v>
      </c>
      <c r="D66" t="str">
        <f>'Rohdaten (Personen)'!F67</f>
        <v>Sachsen</v>
      </c>
      <c r="G66" s="1" t="s">
        <v>117</v>
      </c>
      <c r="H66" s="4">
        <v>1956.0</v>
      </c>
      <c r="I66" s="1">
        <f t="shared" si="1"/>
        <v>63</v>
      </c>
    </row>
    <row r="67">
      <c r="A67">
        <f>2019 - 'Rohdaten (Personen)'!H68</f>
        <v>62</v>
      </c>
      <c r="B67" t="str">
        <f>'Rohdaten (Personen)'!I68</f>
        <v>dagegen</v>
      </c>
      <c r="C67">
        <f>'Rohdaten (Personen)'!B68</f>
        <v>66</v>
      </c>
      <c r="D67" t="str">
        <f>'Rohdaten (Personen)'!F68</f>
        <v>NRW</v>
      </c>
      <c r="G67" s="1" t="s">
        <v>117</v>
      </c>
      <c r="H67" s="4">
        <v>1955.0</v>
      </c>
      <c r="I67" s="1">
        <f t="shared" si="1"/>
        <v>64</v>
      </c>
    </row>
    <row r="68">
      <c r="A68">
        <f>2019 - 'Rohdaten (Personen)'!H69</f>
        <v>64</v>
      </c>
      <c r="B68" t="str">
        <f>'Rohdaten (Personen)'!I69</f>
        <v>dafür</v>
      </c>
      <c r="C68">
        <f>'Rohdaten (Personen)'!B69</f>
        <v>67</v>
      </c>
      <c r="D68" t="str">
        <f>'Rohdaten (Personen)'!F69</f>
        <v>Niedersachsen</v>
      </c>
      <c r="G68" s="1" t="s">
        <v>117</v>
      </c>
      <c r="H68" s="4">
        <v>1955.0</v>
      </c>
      <c r="I68" s="1">
        <f t="shared" si="1"/>
        <v>64</v>
      </c>
    </row>
    <row r="69">
      <c r="A69">
        <f>2019 - 'Rohdaten (Personen)'!H70</f>
        <v>71</v>
      </c>
      <c r="B69" t="str">
        <f>'Rohdaten (Personen)'!I70</f>
        <v>dafür</v>
      </c>
      <c r="C69">
        <f>'Rohdaten (Personen)'!B70</f>
        <v>68</v>
      </c>
      <c r="D69" t="str">
        <f>'Rohdaten (Personen)'!F70</f>
        <v>Saarland</v>
      </c>
      <c r="G69" s="1" t="s">
        <v>117</v>
      </c>
      <c r="H69" s="4">
        <v>1975.0</v>
      </c>
      <c r="I69" s="1">
        <f t="shared" si="1"/>
        <v>44</v>
      </c>
    </row>
    <row r="70">
      <c r="A70">
        <f>2019 - 'Rohdaten (Personen)'!H71</f>
        <v>43</v>
      </c>
      <c r="B70" t="str">
        <f>'Rohdaten (Personen)'!I71</f>
        <v>dagegen</v>
      </c>
      <c r="C70">
        <f>'Rohdaten (Personen)'!B71</f>
        <v>69</v>
      </c>
      <c r="D70" t="str">
        <f>'Rohdaten (Personen)'!F71</f>
        <v>Sachsen-Anhalt</v>
      </c>
      <c r="G70" s="1" t="s">
        <v>117</v>
      </c>
      <c r="H70" s="4">
        <v>1954.0</v>
      </c>
      <c r="I70" s="1">
        <f t="shared" si="1"/>
        <v>65</v>
      </c>
    </row>
    <row r="71">
      <c r="A71">
        <f>2019 - 'Rohdaten (Personen)'!H72</f>
        <v>60</v>
      </c>
      <c r="B71" t="str">
        <f>'Rohdaten (Personen)'!I72</f>
        <v>dagegen</v>
      </c>
      <c r="C71">
        <f>'Rohdaten (Personen)'!B72</f>
        <v>70</v>
      </c>
      <c r="D71" t="str">
        <f>'Rohdaten (Personen)'!F72</f>
        <v>Bayern</v>
      </c>
      <c r="G71" s="1" t="s">
        <v>117</v>
      </c>
      <c r="H71" s="4">
        <v>1955.0</v>
      </c>
      <c r="I71" s="1">
        <f t="shared" si="1"/>
        <v>64</v>
      </c>
    </row>
    <row r="72">
      <c r="A72">
        <f>2019 - 'Rohdaten (Personen)'!H73</f>
        <v>57</v>
      </c>
      <c r="B72" t="str">
        <f>'Rohdaten (Personen)'!I73</f>
        <v>dagegen</v>
      </c>
      <c r="C72">
        <f>'Rohdaten (Personen)'!B73</f>
        <v>71</v>
      </c>
      <c r="D72" t="str">
        <f>'Rohdaten (Personen)'!F73</f>
        <v>Niedersachsen</v>
      </c>
      <c r="G72" s="1" t="s">
        <v>104</v>
      </c>
      <c r="H72" s="4">
        <v>1940.0</v>
      </c>
      <c r="I72" s="1">
        <f t="shared" si="1"/>
        <v>79</v>
      </c>
    </row>
    <row r="73">
      <c r="A73">
        <f>2019 - 'Rohdaten (Personen)'!H74</f>
        <v>64</v>
      </c>
      <c r="B73" t="str">
        <f>'Rohdaten (Personen)'!I74</f>
        <v>dagegen</v>
      </c>
      <c r="C73">
        <f>'Rohdaten (Personen)'!B74</f>
        <v>72</v>
      </c>
      <c r="D73" t="str">
        <f>'Rohdaten (Personen)'!F74</f>
        <v>Niedersachsen</v>
      </c>
      <c r="G73" s="1" t="s">
        <v>104</v>
      </c>
      <c r="H73" s="4">
        <v>1958.0</v>
      </c>
      <c r="I73" s="1">
        <f t="shared" si="1"/>
        <v>61</v>
      </c>
    </row>
    <row r="74">
      <c r="A74">
        <f>2019 - 'Rohdaten (Personen)'!H75</f>
        <v>67</v>
      </c>
      <c r="B74" t="str">
        <f>'Rohdaten (Personen)'!I75</f>
        <v>enthalten</v>
      </c>
      <c r="C74">
        <f>'Rohdaten (Personen)'!B75</f>
        <v>73</v>
      </c>
      <c r="D74" t="str">
        <f>'Rohdaten (Personen)'!F75</f>
        <v>Niedersachsen</v>
      </c>
      <c r="G74" s="1" t="s">
        <v>104</v>
      </c>
      <c r="H74" s="4">
        <v>1940.0</v>
      </c>
      <c r="I74" s="1">
        <f t="shared" si="1"/>
        <v>79</v>
      </c>
    </row>
    <row r="75">
      <c r="A75">
        <f>2019 - 'Rohdaten (Personen)'!H76</f>
        <v>61</v>
      </c>
      <c r="B75" t="str">
        <f>'Rohdaten (Personen)'!I76</f>
        <v>dafür</v>
      </c>
      <c r="C75">
        <f>'Rohdaten (Personen)'!B76</f>
        <v>74</v>
      </c>
      <c r="D75" t="str">
        <f>'Rohdaten (Personen)'!F76</f>
        <v>Brandenburg</v>
      </c>
      <c r="G75" s="1" t="s">
        <v>104</v>
      </c>
      <c r="H75" s="4">
        <v>1962.0</v>
      </c>
      <c r="I75" s="1">
        <f t="shared" si="1"/>
        <v>57</v>
      </c>
    </row>
    <row r="76">
      <c r="A76">
        <f>2019 - 'Rohdaten (Personen)'!H77</f>
        <v>58</v>
      </c>
      <c r="B76" t="str">
        <f>'Rohdaten (Personen)'!I77</f>
        <v>dagegen</v>
      </c>
      <c r="C76">
        <f>'Rohdaten (Personen)'!B77</f>
        <v>75</v>
      </c>
      <c r="D76" t="str">
        <f>'Rohdaten (Personen)'!F77</f>
        <v>Baden-Würtemberg</v>
      </c>
      <c r="G76" s="1" t="s">
        <v>104</v>
      </c>
      <c r="H76" s="4">
        <v>1970.0</v>
      </c>
      <c r="I76" s="1">
        <f t="shared" si="1"/>
        <v>49</v>
      </c>
    </row>
    <row r="77">
      <c r="A77">
        <f>2019 - 'Rohdaten (Personen)'!H78</f>
        <v>64</v>
      </c>
      <c r="B77" t="str">
        <f>'Rohdaten (Personen)'!I78</f>
        <v>dagegen</v>
      </c>
      <c r="C77">
        <f>'Rohdaten (Personen)'!B78</f>
        <v>76</v>
      </c>
      <c r="D77" t="str">
        <f>'Rohdaten (Personen)'!F78</f>
        <v>Berlin</v>
      </c>
      <c r="G77" s="1" t="s">
        <v>286</v>
      </c>
      <c r="H77" s="4">
        <v>1952.0</v>
      </c>
      <c r="I77" s="1">
        <f t="shared" si="1"/>
        <v>67</v>
      </c>
    </row>
    <row r="78">
      <c r="A78">
        <f>2019 - 'Rohdaten (Personen)'!H79</f>
        <v>57</v>
      </c>
      <c r="B78" t="str">
        <f>'Rohdaten (Personen)'!I79</f>
        <v>dafür</v>
      </c>
      <c r="C78">
        <f>'Rohdaten (Personen)'!B79</f>
        <v>77</v>
      </c>
      <c r="D78" t="str">
        <f>'Rohdaten (Personen)'!F79</f>
        <v>Bayern</v>
      </c>
      <c r="G78" s="1" t="s">
        <v>229</v>
      </c>
      <c r="H78" s="4">
        <v>1941.0</v>
      </c>
      <c r="I78" s="1">
        <f t="shared" si="1"/>
        <v>78</v>
      </c>
    </row>
    <row r="79">
      <c r="A79">
        <f>2019 - 'Rohdaten (Personen)'!H80</f>
        <v>70</v>
      </c>
      <c r="B79" t="str">
        <f>'Rohdaten (Personen)'!I80</f>
        <v>dafür</v>
      </c>
      <c r="C79">
        <f>'Rohdaten (Personen)'!B80</f>
        <v>78</v>
      </c>
      <c r="D79" t="str">
        <f>'Rohdaten (Personen)'!F80</f>
        <v>Rheinland-Pfalz</v>
      </c>
      <c r="G79" s="1" t="s">
        <v>323</v>
      </c>
      <c r="H79" s="1">
        <v>1956.0</v>
      </c>
      <c r="I79" s="1">
        <f t="shared" si="1"/>
        <v>63</v>
      </c>
    </row>
    <row r="80">
      <c r="A80">
        <f>2019 - 'Rohdaten (Personen)'!H81</f>
        <v>52</v>
      </c>
      <c r="B80" t="str">
        <f>'Rohdaten (Personen)'!I81</f>
        <v>dagegen</v>
      </c>
      <c r="C80">
        <f>'Rohdaten (Personen)'!B81</f>
        <v>79</v>
      </c>
      <c r="D80" t="str">
        <f>'Rohdaten (Personen)'!F81</f>
        <v>Bayern</v>
      </c>
      <c r="G80" s="1" t="s">
        <v>240</v>
      </c>
      <c r="H80" s="4">
        <v>1965.0</v>
      </c>
      <c r="I80" s="1">
        <f t="shared" si="1"/>
        <v>54</v>
      </c>
    </row>
    <row r="81">
      <c r="A81">
        <f>2019 - 'Rohdaten (Personen)'!H82</f>
        <v>46</v>
      </c>
      <c r="B81" t="str">
        <f>'Rohdaten (Personen)'!I82</f>
        <v>dagegen</v>
      </c>
      <c r="C81">
        <f>'Rohdaten (Personen)'!B82</f>
        <v>80</v>
      </c>
      <c r="D81" t="str">
        <f>'Rohdaten (Personen)'!F82</f>
        <v>NRW</v>
      </c>
      <c r="G81" s="1" t="s">
        <v>297</v>
      </c>
      <c r="H81" s="1">
        <v>1986.0</v>
      </c>
      <c r="I81" s="1">
        <f t="shared" si="1"/>
        <v>33</v>
      </c>
    </row>
    <row r="82">
      <c r="A82">
        <f>2019 - 'Rohdaten (Personen)'!H83</f>
        <v>65</v>
      </c>
      <c r="B82" t="str">
        <f>'Rohdaten (Personen)'!I83</f>
        <v>dafür</v>
      </c>
      <c r="C82">
        <f>'Rohdaten (Personen)'!B83</f>
        <v>81</v>
      </c>
      <c r="D82" t="str">
        <f>'Rohdaten (Personen)'!F83</f>
        <v>NRW</v>
      </c>
      <c r="G82" s="1" t="s">
        <v>31</v>
      </c>
      <c r="H82" s="1">
        <v>1956.0</v>
      </c>
      <c r="I82" s="1">
        <f t="shared" si="1"/>
        <v>63</v>
      </c>
    </row>
    <row r="83">
      <c r="A83">
        <f>2019 - 'Rohdaten (Personen)'!H84</f>
        <v>33</v>
      </c>
      <c r="B83" t="str">
        <f>'Rohdaten (Personen)'!I84</f>
        <v>dagegen</v>
      </c>
      <c r="C83">
        <f>'Rohdaten (Personen)'!B84</f>
        <v>82</v>
      </c>
      <c r="D83" t="str">
        <f>'Rohdaten (Personen)'!F84</f>
        <v>Hessen</v>
      </c>
      <c r="G83" s="1" t="s">
        <v>31</v>
      </c>
      <c r="H83" s="4">
        <v>1961.0</v>
      </c>
      <c r="I83" s="1">
        <f t="shared" si="1"/>
        <v>58</v>
      </c>
    </row>
    <row r="84">
      <c r="A84">
        <f>2019 - 'Rohdaten (Personen)'!H85</f>
        <v>32</v>
      </c>
      <c r="B84" t="str">
        <f>'Rohdaten (Personen)'!I85</f>
        <v>dagegen</v>
      </c>
      <c r="C84">
        <f>'Rohdaten (Personen)'!B85</f>
        <v>83</v>
      </c>
      <c r="D84" t="str">
        <f>'Rohdaten (Personen)'!F85</f>
        <v>NRW</v>
      </c>
      <c r="G84" s="1" t="s">
        <v>31</v>
      </c>
      <c r="H84" s="4">
        <v>1980.0</v>
      </c>
      <c r="I84" s="1">
        <f t="shared" si="1"/>
        <v>39</v>
      </c>
    </row>
    <row r="85">
      <c r="A85">
        <f>2019 - 'Rohdaten (Personen)'!H86</f>
        <v>70</v>
      </c>
      <c r="B85" t="str">
        <f>'Rohdaten (Personen)'!I86</f>
        <v>abwesend</v>
      </c>
      <c r="C85">
        <f>'Rohdaten (Personen)'!B86</f>
        <v>84</v>
      </c>
      <c r="D85" t="str">
        <f>'Rohdaten (Personen)'!F86</f>
        <v>Schleswig-Holstein</v>
      </c>
      <c r="G85" s="1" t="s">
        <v>31</v>
      </c>
      <c r="H85" s="4">
        <v>1964.0</v>
      </c>
      <c r="I85" s="1">
        <f t="shared" si="1"/>
        <v>55</v>
      </c>
    </row>
    <row r="86">
      <c r="A86">
        <f>2019 - 'Rohdaten (Personen)'!H87</f>
        <v>44</v>
      </c>
      <c r="B86" t="str">
        <f>'Rohdaten (Personen)'!I87</f>
        <v>dagegen</v>
      </c>
      <c r="C86">
        <f>'Rohdaten (Personen)'!B87</f>
        <v>85</v>
      </c>
      <c r="D86" t="str">
        <f>'Rohdaten (Personen)'!F87</f>
        <v>NRW</v>
      </c>
      <c r="G86" s="1" t="s">
        <v>31</v>
      </c>
      <c r="H86" s="4">
        <v>1958.0</v>
      </c>
      <c r="I86" s="1">
        <f t="shared" si="1"/>
        <v>61</v>
      </c>
    </row>
    <row r="87">
      <c r="A87">
        <f>2019 - 'Rohdaten (Personen)'!H88</f>
        <v>65</v>
      </c>
      <c r="B87" t="str">
        <f>'Rohdaten (Personen)'!I88</f>
        <v>dagegen</v>
      </c>
      <c r="C87">
        <f>'Rohdaten (Personen)'!B88</f>
        <v>86</v>
      </c>
      <c r="D87" t="str">
        <f>'Rohdaten (Personen)'!F88</f>
        <v>Brandenburg</v>
      </c>
      <c r="G87" s="1" t="s">
        <v>31</v>
      </c>
      <c r="H87" s="4">
        <v>1975.0</v>
      </c>
      <c r="I87" s="1">
        <f t="shared" si="1"/>
        <v>44</v>
      </c>
    </row>
    <row r="88">
      <c r="A88">
        <f>2019 - 'Rohdaten (Personen)'!H89</f>
        <v>57</v>
      </c>
      <c r="B88" t="str">
        <f>'Rohdaten (Personen)'!I89</f>
        <v>dafür</v>
      </c>
      <c r="C88">
        <f>'Rohdaten (Personen)'!B89</f>
        <v>87</v>
      </c>
      <c r="D88" t="str">
        <f>'Rohdaten (Personen)'!F89</f>
        <v>Bremen</v>
      </c>
      <c r="G88" s="1" t="s">
        <v>31</v>
      </c>
      <c r="H88" s="4">
        <v>1953.0</v>
      </c>
      <c r="I88" s="1">
        <f t="shared" si="1"/>
        <v>66</v>
      </c>
    </row>
    <row r="89">
      <c r="A89">
        <f>2019 - 'Rohdaten (Personen)'!H90</f>
        <v>52</v>
      </c>
      <c r="B89" t="str">
        <f>'Rohdaten (Personen)'!I90</f>
        <v>dafür</v>
      </c>
      <c r="C89">
        <f>'Rohdaten (Personen)'!B90</f>
        <v>88</v>
      </c>
      <c r="D89" t="str">
        <f>'Rohdaten (Personen)'!F90</f>
        <v>Baden-Würtemberg</v>
      </c>
      <c r="G89" s="1" t="s">
        <v>31</v>
      </c>
      <c r="H89" s="4">
        <v>1954.0</v>
      </c>
      <c r="I89" s="1">
        <f t="shared" si="1"/>
        <v>65</v>
      </c>
    </row>
    <row r="90">
      <c r="A90">
        <f>2019 - 'Rohdaten (Personen)'!H91</f>
        <v>59</v>
      </c>
      <c r="B90" t="str">
        <f>'Rohdaten (Personen)'!I91</f>
        <v>dagegen</v>
      </c>
      <c r="C90">
        <f>'Rohdaten (Personen)'!B91</f>
        <v>89</v>
      </c>
      <c r="D90" t="str">
        <f>'Rohdaten (Personen)'!F91</f>
        <v>NRW</v>
      </c>
      <c r="G90" s="1" t="s">
        <v>31</v>
      </c>
      <c r="H90" s="4">
        <v>1963.0</v>
      </c>
      <c r="I90" s="1">
        <f t="shared" si="1"/>
        <v>56</v>
      </c>
    </row>
    <row r="91">
      <c r="A91">
        <f>2019 - 'Rohdaten (Personen)'!H92</f>
        <v>54</v>
      </c>
      <c r="B91" t="str">
        <f>'Rohdaten (Personen)'!I92</f>
        <v>dagegen</v>
      </c>
      <c r="C91">
        <f>'Rohdaten (Personen)'!B92</f>
        <v>90</v>
      </c>
      <c r="D91" t="str">
        <f>'Rohdaten (Personen)'!F92</f>
        <v>Berlin</v>
      </c>
      <c r="G91" s="1" t="s">
        <v>31</v>
      </c>
      <c r="H91" s="4">
        <v>1966.0</v>
      </c>
      <c r="I91" s="1">
        <f t="shared" si="1"/>
        <v>53</v>
      </c>
    </row>
    <row r="92">
      <c r="A92">
        <f>2019 - 'Rohdaten (Personen)'!H93</f>
        <v>49</v>
      </c>
      <c r="B92" t="str">
        <f>'Rohdaten (Personen)'!I93</f>
        <v>dagegen</v>
      </c>
      <c r="C92">
        <f>'Rohdaten (Personen)'!B93</f>
        <v>91</v>
      </c>
      <c r="D92" t="str">
        <f>'Rohdaten (Personen)'!F93</f>
        <v>Schleswig-Holstein</v>
      </c>
      <c r="G92" s="1" t="s">
        <v>31</v>
      </c>
      <c r="H92" s="4">
        <v>1955.0</v>
      </c>
      <c r="I92" s="1">
        <f t="shared" si="1"/>
        <v>64</v>
      </c>
    </row>
    <row r="93">
      <c r="A93">
        <f>2019 - 'Rohdaten (Personen)'!H94</f>
        <v>67</v>
      </c>
      <c r="B93" t="str">
        <f>'Rohdaten (Personen)'!I94</f>
        <v>dagegen</v>
      </c>
      <c r="C93">
        <f>'Rohdaten (Personen)'!B94</f>
        <v>92</v>
      </c>
      <c r="D93" t="str">
        <f>'Rohdaten (Personen)'!F94</f>
        <v>Berlin</v>
      </c>
      <c r="G93" s="1" t="s">
        <v>31</v>
      </c>
      <c r="H93" s="4">
        <v>1956.0</v>
      </c>
      <c r="I93" s="1">
        <f t="shared" si="1"/>
        <v>63</v>
      </c>
    </row>
    <row r="94">
      <c r="A94">
        <f>2019 - 'Rohdaten (Personen)'!H95</f>
        <v>58</v>
      </c>
      <c r="B94" t="str">
        <f>'Rohdaten (Personen)'!I95</f>
        <v>enthalten</v>
      </c>
      <c r="C94">
        <f>'Rohdaten (Personen)'!B95</f>
        <v>93</v>
      </c>
      <c r="D94" t="str">
        <f>'Rohdaten (Personen)'!F95</f>
        <v>Hessen</v>
      </c>
      <c r="G94" s="1" t="s">
        <v>31</v>
      </c>
      <c r="H94" s="4">
        <v>1957.0</v>
      </c>
      <c r="I94" s="1">
        <f t="shared" si="1"/>
        <v>62</v>
      </c>
    </row>
    <row r="95">
      <c r="A95">
        <f>2019 - 'Rohdaten (Personen)'!H96</f>
        <v>57</v>
      </c>
      <c r="B95" t="str">
        <f>'Rohdaten (Personen)'!I96</f>
        <v>dafür</v>
      </c>
      <c r="C95">
        <f>'Rohdaten (Personen)'!B96</f>
        <v>94</v>
      </c>
      <c r="D95" t="str">
        <f>'Rohdaten (Personen)'!F96</f>
        <v>Bayern</v>
      </c>
      <c r="G95" s="1" t="s">
        <v>31</v>
      </c>
      <c r="H95" s="4">
        <v>1955.0</v>
      </c>
      <c r="I95" s="1">
        <f t="shared" si="1"/>
        <v>64</v>
      </c>
    </row>
    <row r="96">
      <c r="A96">
        <f>2019 - 'Rohdaten (Personen)'!H97</f>
        <v>34</v>
      </c>
      <c r="B96" t="str">
        <f>'Rohdaten (Personen)'!I97</f>
        <v>dagegen</v>
      </c>
      <c r="C96">
        <f>'Rohdaten (Personen)'!B97</f>
        <v>95</v>
      </c>
      <c r="D96" t="str">
        <f>'Rohdaten (Personen)'!F97</f>
        <v>Niedersachsen</v>
      </c>
      <c r="G96" s="1" t="s">
        <v>31</v>
      </c>
      <c r="H96" s="1">
        <v>1948.0</v>
      </c>
      <c r="I96" s="1">
        <f t="shared" si="1"/>
        <v>71</v>
      </c>
    </row>
    <row r="97">
      <c r="A97">
        <f>2019 - 'Rohdaten (Personen)'!H98</f>
        <v>64</v>
      </c>
      <c r="B97" t="str">
        <f>'Rohdaten (Personen)'!I98</f>
        <v>dagegen</v>
      </c>
      <c r="C97">
        <f>'Rohdaten (Personen)'!B98</f>
        <v>96</v>
      </c>
      <c r="D97" t="str">
        <f>'Rohdaten (Personen)'!F98</f>
        <v>Thüringen</v>
      </c>
      <c r="G97" s="1" t="s">
        <v>31</v>
      </c>
      <c r="H97" s="4">
        <v>1976.0</v>
      </c>
      <c r="I97" s="1">
        <f t="shared" si="1"/>
        <v>43</v>
      </c>
    </row>
    <row r="98">
      <c r="A98" t="str">
        <f>'Rohdaten (Personen)'!H99</f>
        <v/>
      </c>
      <c r="G98" s="1" t="s">
        <v>31</v>
      </c>
      <c r="H98" s="4">
        <v>1958.0</v>
      </c>
      <c r="I98" s="1">
        <f t="shared" si="1"/>
        <v>61</v>
      </c>
    </row>
    <row r="99">
      <c r="A99" t="str">
        <f>'Rohdaten (Personen)'!H100</f>
        <v/>
      </c>
      <c r="G99" s="1" t="s">
        <v>31</v>
      </c>
      <c r="H99" s="4">
        <v>1949.0</v>
      </c>
      <c r="I99" s="1">
        <f t="shared" si="1"/>
        <v>70</v>
      </c>
    </row>
    <row r="100">
      <c r="G100" s="1" t="s">
        <v>31</v>
      </c>
      <c r="H100" s="4">
        <v>1967.0</v>
      </c>
      <c r="I100" s="1">
        <f t="shared" si="1"/>
        <v>52</v>
      </c>
    </row>
    <row r="101">
      <c r="G101" s="1" t="s">
        <v>31</v>
      </c>
      <c r="H101" s="4">
        <v>1954.0</v>
      </c>
      <c r="I101" s="1">
        <f t="shared" si="1"/>
        <v>65</v>
      </c>
    </row>
    <row r="102">
      <c r="G102" s="1" t="s">
        <v>31</v>
      </c>
      <c r="H102" s="4">
        <v>1949.0</v>
      </c>
      <c r="I102" s="1">
        <f t="shared" si="1"/>
        <v>70</v>
      </c>
    </row>
    <row r="103">
      <c r="G103" s="1" t="s">
        <v>31</v>
      </c>
      <c r="H103" s="4">
        <v>1962.0</v>
      </c>
      <c r="I103" s="1">
        <f t="shared" si="1"/>
        <v>57</v>
      </c>
    </row>
    <row r="104">
      <c r="G104" s="1" t="s">
        <v>31</v>
      </c>
      <c r="H104" s="4">
        <v>1967.0</v>
      </c>
      <c r="I104" s="1">
        <f t="shared" si="1"/>
        <v>52</v>
      </c>
    </row>
    <row r="105">
      <c r="G105" s="1" t="s">
        <v>31</v>
      </c>
      <c r="H105" s="4">
        <v>1960.0</v>
      </c>
      <c r="I105" s="1">
        <f t="shared" si="1"/>
        <v>59</v>
      </c>
    </row>
    <row r="106">
      <c r="G106" s="1" t="s">
        <v>31</v>
      </c>
      <c r="H106" s="4">
        <v>1961.0</v>
      </c>
      <c r="I106" s="1">
        <f t="shared" si="1"/>
        <v>58</v>
      </c>
    </row>
    <row r="107">
      <c r="G107" s="1" t="s">
        <v>31</v>
      </c>
      <c r="H107" s="4">
        <v>1962.0</v>
      </c>
      <c r="I107" s="1">
        <f t="shared" si="1"/>
        <v>57</v>
      </c>
    </row>
    <row r="108">
      <c r="G108" s="1" t="s">
        <v>31</v>
      </c>
      <c r="H108" s="4">
        <v>1985.0</v>
      </c>
      <c r="I108" s="1">
        <f t="shared" si="1"/>
        <v>34</v>
      </c>
    </row>
    <row r="109">
      <c r="I109" s="1"/>
    </row>
    <row r="110">
      <c r="I110" s="1"/>
    </row>
    <row r="111">
      <c r="I111" s="1"/>
    </row>
    <row r="112">
      <c r="I112" s="1"/>
    </row>
    <row r="113">
      <c r="I113" s="1"/>
    </row>
    <row r="114">
      <c r="I114" s="1"/>
    </row>
    <row r="115">
      <c r="I115" s="1"/>
    </row>
    <row r="116">
      <c r="I116" s="1"/>
    </row>
    <row r="117">
      <c r="I117" s="1"/>
    </row>
    <row r="118">
      <c r="I118" s="1"/>
    </row>
    <row r="119">
      <c r="I119" s="1"/>
    </row>
    <row r="120">
      <c r="I120" s="1"/>
    </row>
    <row r="121">
      <c r="I121" s="1"/>
    </row>
    <row r="122">
      <c r="I122" s="1"/>
    </row>
    <row r="123">
      <c r="I123" s="1"/>
    </row>
    <row r="124">
      <c r="I124" s="1"/>
    </row>
    <row r="125">
      <c r="I125" s="1"/>
    </row>
    <row r="126">
      <c r="I126" s="1"/>
    </row>
    <row r="127">
      <c r="I127" s="1"/>
    </row>
    <row r="128">
      <c r="I128" s="1"/>
    </row>
    <row r="129">
      <c r="I129" s="1"/>
    </row>
    <row r="130">
      <c r="I130" s="1"/>
    </row>
    <row r="131">
      <c r="I131" s="1"/>
    </row>
    <row r="132">
      <c r="I132" s="1"/>
    </row>
    <row r="133">
      <c r="I133" s="1"/>
    </row>
    <row r="134">
      <c r="I134" s="1"/>
    </row>
    <row r="135">
      <c r="I135" s="1"/>
    </row>
    <row r="136">
      <c r="I136" s="1"/>
    </row>
    <row r="137">
      <c r="I137" s="1"/>
    </row>
    <row r="138">
      <c r="I138" s="1"/>
    </row>
    <row r="139">
      <c r="I139" s="1"/>
    </row>
    <row r="140">
      <c r="I140" s="1"/>
    </row>
    <row r="141">
      <c r="I141" s="1"/>
    </row>
    <row r="142">
      <c r="I142" s="1"/>
    </row>
    <row r="143">
      <c r="I143" s="1"/>
    </row>
    <row r="144">
      <c r="I144" s="1"/>
    </row>
    <row r="145">
      <c r="I145" s="1"/>
    </row>
    <row r="146">
      <c r="I146" s="1"/>
    </row>
    <row r="147">
      <c r="I147" s="1"/>
    </row>
    <row r="148">
      <c r="I148" s="1"/>
    </row>
    <row r="149">
      <c r="I149" s="1"/>
    </row>
    <row r="150">
      <c r="I150" s="1"/>
    </row>
    <row r="151">
      <c r="I151" s="1"/>
    </row>
    <row r="152">
      <c r="I152" s="1"/>
    </row>
    <row r="153">
      <c r="I153" s="1"/>
    </row>
    <row r="154">
      <c r="I154" s="1"/>
    </row>
    <row r="155">
      <c r="I155" s="1"/>
    </row>
    <row r="156">
      <c r="I156" s="1"/>
    </row>
    <row r="157">
      <c r="I157" s="1"/>
    </row>
    <row r="158">
      <c r="I158" s="1"/>
    </row>
    <row r="159">
      <c r="I159" s="1"/>
    </row>
    <row r="160">
      <c r="I160" s="1"/>
    </row>
    <row r="161">
      <c r="I161" s="1"/>
    </row>
    <row r="162">
      <c r="I162" s="1"/>
    </row>
    <row r="163">
      <c r="I163" s="1"/>
    </row>
    <row r="164">
      <c r="I164" s="1"/>
    </row>
    <row r="165">
      <c r="I165" s="1"/>
    </row>
    <row r="166">
      <c r="I166" s="1"/>
    </row>
    <row r="167">
      <c r="I167" s="1"/>
    </row>
    <row r="168">
      <c r="I168" s="1"/>
    </row>
    <row r="169">
      <c r="I169" s="1"/>
    </row>
    <row r="170">
      <c r="I170" s="1"/>
    </row>
    <row r="171">
      <c r="I171" s="1"/>
    </row>
    <row r="172">
      <c r="I172" s="1"/>
    </row>
    <row r="173">
      <c r="I173" s="1"/>
    </row>
    <row r="174">
      <c r="I174" s="1"/>
    </row>
    <row r="175">
      <c r="I175" s="1"/>
    </row>
    <row r="176">
      <c r="I176" s="1"/>
    </row>
    <row r="177">
      <c r="I177" s="1"/>
    </row>
    <row r="178">
      <c r="I178" s="1"/>
    </row>
    <row r="179">
      <c r="I179" s="1"/>
    </row>
    <row r="180">
      <c r="I180" s="1"/>
    </row>
    <row r="181">
      <c r="I181" s="1"/>
    </row>
    <row r="182">
      <c r="I182" s="1"/>
    </row>
    <row r="183">
      <c r="I183" s="1"/>
    </row>
    <row r="184">
      <c r="I184" s="1"/>
    </row>
    <row r="185">
      <c r="I185" s="1"/>
    </row>
    <row r="186">
      <c r="I186" s="1"/>
    </row>
    <row r="187">
      <c r="I187" s="1"/>
    </row>
    <row r="188">
      <c r="I188" s="1"/>
    </row>
    <row r="189">
      <c r="I189" s="1"/>
    </row>
    <row r="190">
      <c r="I190" s="1"/>
    </row>
    <row r="191">
      <c r="I191" s="1"/>
    </row>
    <row r="192">
      <c r="I192" s="1"/>
    </row>
    <row r="193">
      <c r="I193" s="1"/>
    </row>
    <row r="194">
      <c r="I194" s="1"/>
    </row>
    <row r="195">
      <c r="I195" s="1"/>
    </row>
    <row r="196">
      <c r="I196" s="1"/>
    </row>
    <row r="197">
      <c r="I197" s="1"/>
    </row>
    <row r="198">
      <c r="I198" s="1"/>
    </row>
    <row r="199">
      <c r="I199" s="1"/>
    </row>
    <row r="200">
      <c r="I200" s="1"/>
    </row>
    <row r="201">
      <c r="I201" s="1"/>
    </row>
    <row r="202">
      <c r="I202" s="1"/>
    </row>
    <row r="203">
      <c r="I203" s="1"/>
    </row>
    <row r="204">
      <c r="I204" s="1"/>
    </row>
    <row r="205">
      <c r="I205" s="1"/>
    </row>
    <row r="206">
      <c r="I206" s="1"/>
    </row>
    <row r="207">
      <c r="I207" s="1"/>
    </row>
    <row r="208">
      <c r="I208" s="1"/>
    </row>
    <row r="209">
      <c r="I209" s="1"/>
    </row>
    <row r="210">
      <c r="I210" s="1"/>
    </row>
    <row r="211">
      <c r="I211" s="1"/>
    </row>
    <row r="212">
      <c r="I212" s="1"/>
    </row>
    <row r="213">
      <c r="I213" s="1"/>
    </row>
    <row r="214">
      <c r="I214" s="1"/>
    </row>
    <row r="215">
      <c r="I215" s="1"/>
    </row>
    <row r="216">
      <c r="I216" s="1"/>
    </row>
    <row r="217">
      <c r="I217" s="1"/>
    </row>
    <row r="218">
      <c r="I218" s="1"/>
    </row>
    <row r="219">
      <c r="I219" s="1"/>
    </row>
    <row r="220">
      <c r="I220" s="1"/>
    </row>
    <row r="221">
      <c r="I221" s="1"/>
    </row>
    <row r="222">
      <c r="I222" s="1"/>
    </row>
    <row r="223">
      <c r="I223" s="1"/>
    </row>
    <row r="224">
      <c r="I224" s="1"/>
    </row>
    <row r="225">
      <c r="I225" s="1"/>
    </row>
    <row r="226">
      <c r="I226" s="1"/>
    </row>
    <row r="227">
      <c r="I227" s="1"/>
    </row>
    <row r="228">
      <c r="I228" s="1"/>
    </row>
    <row r="229">
      <c r="I229" s="1"/>
    </row>
    <row r="230">
      <c r="I230" s="1"/>
    </row>
    <row r="231">
      <c r="I231" s="1"/>
    </row>
    <row r="232">
      <c r="I232" s="1"/>
    </row>
    <row r="233">
      <c r="I233" s="1"/>
    </row>
    <row r="234">
      <c r="I234" s="1"/>
    </row>
    <row r="235">
      <c r="I235" s="1"/>
    </row>
    <row r="236">
      <c r="I236" s="1"/>
    </row>
    <row r="237">
      <c r="I237" s="1"/>
    </row>
    <row r="238">
      <c r="I238" s="1"/>
    </row>
    <row r="239">
      <c r="I239" s="1"/>
    </row>
    <row r="240">
      <c r="I240" s="1"/>
    </row>
    <row r="241">
      <c r="I241" s="1"/>
    </row>
    <row r="242">
      <c r="I242" s="1"/>
    </row>
    <row r="243">
      <c r="I243" s="1"/>
    </row>
    <row r="244">
      <c r="I244" s="1"/>
    </row>
    <row r="245">
      <c r="I245" s="1"/>
    </row>
    <row r="246">
      <c r="I246" s="1"/>
    </row>
    <row r="247">
      <c r="I247" s="1"/>
    </row>
    <row r="248">
      <c r="I248" s="1"/>
    </row>
    <row r="249">
      <c r="I249" s="1"/>
    </row>
    <row r="250">
      <c r="I250" s="1"/>
    </row>
    <row r="251">
      <c r="I251" s="1"/>
    </row>
    <row r="252">
      <c r="I252" s="1"/>
    </row>
    <row r="253">
      <c r="I253" s="1"/>
    </row>
    <row r="254">
      <c r="I254" s="1"/>
    </row>
    <row r="255">
      <c r="I255" s="1"/>
    </row>
    <row r="256">
      <c r="I256" s="1"/>
    </row>
    <row r="257">
      <c r="I257" s="1"/>
    </row>
    <row r="258">
      <c r="I258" s="1"/>
    </row>
    <row r="259">
      <c r="I259" s="1"/>
    </row>
    <row r="260">
      <c r="I260" s="1"/>
    </row>
    <row r="261">
      <c r="I261" s="1"/>
    </row>
    <row r="262">
      <c r="I262" s="1"/>
    </row>
    <row r="263">
      <c r="I263" s="1"/>
    </row>
    <row r="264">
      <c r="I264" s="1"/>
    </row>
    <row r="265">
      <c r="I265" s="1"/>
    </row>
    <row r="266">
      <c r="I266" s="1"/>
    </row>
    <row r="267">
      <c r="I267" s="1"/>
    </row>
    <row r="268">
      <c r="I268" s="1"/>
    </row>
    <row r="269">
      <c r="I269" s="1"/>
    </row>
    <row r="270">
      <c r="I270" s="1"/>
    </row>
    <row r="271">
      <c r="I271" s="1"/>
    </row>
    <row r="272">
      <c r="I272" s="1"/>
    </row>
    <row r="273">
      <c r="I273" s="1"/>
    </row>
    <row r="274">
      <c r="I274" s="1"/>
    </row>
    <row r="275">
      <c r="I275" s="1"/>
    </row>
    <row r="276">
      <c r="I276" s="1"/>
    </row>
    <row r="277">
      <c r="I277" s="1"/>
    </row>
    <row r="278">
      <c r="I278" s="1"/>
    </row>
    <row r="279">
      <c r="I279" s="1"/>
    </row>
    <row r="280">
      <c r="I280" s="1"/>
    </row>
    <row r="281">
      <c r="I281" s="1"/>
    </row>
    <row r="282">
      <c r="I282" s="1"/>
    </row>
    <row r="283">
      <c r="I283" s="1"/>
    </row>
    <row r="284">
      <c r="I284" s="1"/>
    </row>
    <row r="285">
      <c r="I285" s="1"/>
    </row>
    <row r="286">
      <c r="I286" s="1"/>
    </row>
    <row r="287">
      <c r="I287" s="1"/>
    </row>
    <row r="288">
      <c r="I288" s="1"/>
    </row>
    <row r="289">
      <c r="I289" s="1"/>
    </row>
    <row r="290">
      <c r="I290" s="1"/>
    </row>
    <row r="291">
      <c r="I291" s="1"/>
    </row>
    <row r="292">
      <c r="I292" s="1"/>
    </row>
    <row r="293">
      <c r="I293" s="1"/>
    </row>
    <row r="294">
      <c r="I294" s="1"/>
    </row>
    <row r="295">
      <c r="I295" s="1"/>
    </row>
    <row r="296">
      <c r="I296" s="1"/>
    </row>
    <row r="297">
      <c r="I297" s="1"/>
    </row>
    <row r="298">
      <c r="I298" s="1"/>
    </row>
    <row r="299">
      <c r="I299" s="1"/>
    </row>
    <row r="300">
      <c r="I300" s="1"/>
    </row>
    <row r="301">
      <c r="I301" s="1"/>
    </row>
    <row r="302">
      <c r="I302" s="1"/>
    </row>
    <row r="303">
      <c r="I303" s="1"/>
    </row>
    <row r="304">
      <c r="I304" s="1"/>
    </row>
    <row r="305">
      <c r="I305" s="1"/>
    </row>
    <row r="306">
      <c r="I306" s="1"/>
    </row>
    <row r="307">
      <c r="I307" s="1"/>
    </row>
    <row r="308">
      <c r="I308" s="1"/>
    </row>
    <row r="309">
      <c r="I309" s="1"/>
    </row>
    <row r="310">
      <c r="I310" s="1"/>
    </row>
    <row r="311">
      <c r="I311" s="1"/>
    </row>
    <row r="312">
      <c r="I312" s="1"/>
    </row>
    <row r="313">
      <c r="I313" s="1"/>
    </row>
    <row r="314">
      <c r="I314" s="1"/>
    </row>
    <row r="315">
      <c r="I315" s="1"/>
    </row>
    <row r="316">
      <c r="I316" s="1"/>
    </row>
    <row r="317">
      <c r="I317" s="1"/>
    </row>
    <row r="318">
      <c r="I318" s="1"/>
    </row>
    <row r="319">
      <c r="I319" s="1"/>
    </row>
    <row r="320">
      <c r="I320" s="1"/>
    </row>
    <row r="321">
      <c r="I321" s="1"/>
    </row>
    <row r="322">
      <c r="I322" s="1"/>
    </row>
    <row r="323">
      <c r="I323" s="1"/>
    </row>
    <row r="324">
      <c r="I324" s="1"/>
    </row>
    <row r="325">
      <c r="I325" s="1"/>
    </row>
    <row r="326">
      <c r="I326" s="1"/>
    </row>
    <row r="327">
      <c r="I327" s="1"/>
    </row>
    <row r="328">
      <c r="I328" s="1"/>
    </row>
    <row r="329">
      <c r="I329" s="1"/>
    </row>
    <row r="330">
      <c r="I330" s="1"/>
    </row>
    <row r="331">
      <c r="I331" s="1"/>
    </row>
    <row r="332">
      <c r="I332" s="1"/>
    </row>
    <row r="333">
      <c r="I333" s="1"/>
    </row>
    <row r="334">
      <c r="I334" s="1"/>
    </row>
    <row r="335">
      <c r="I335" s="1"/>
    </row>
    <row r="336">
      <c r="I336" s="1"/>
    </row>
    <row r="337">
      <c r="I337" s="1"/>
    </row>
    <row r="338">
      <c r="I338" s="1"/>
    </row>
    <row r="339">
      <c r="I339" s="1"/>
    </row>
    <row r="340">
      <c r="I340" s="1"/>
    </row>
    <row r="341">
      <c r="I341" s="1"/>
    </row>
    <row r="342">
      <c r="I342" s="1"/>
    </row>
    <row r="343">
      <c r="I343" s="1"/>
    </row>
    <row r="344">
      <c r="I344" s="1"/>
    </row>
    <row r="345">
      <c r="I345" s="1"/>
    </row>
    <row r="346">
      <c r="I346" s="1"/>
    </row>
    <row r="347">
      <c r="I347" s="1"/>
    </row>
    <row r="348">
      <c r="I348" s="1"/>
    </row>
    <row r="349">
      <c r="I349" s="1"/>
    </row>
    <row r="350">
      <c r="I350" s="1"/>
    </row>
    <row r="351">
      <c r="I351" s="1"/>
    </row>
    <row r="352">
      <c r="I352" s="1"/>
    </row>
    <row r="353">
      <c r="I353" s="1"/>
    </row>
    <row r="354">
      <c r="I354" s="1"/>
    </row>
    <row r="355">
      <c r="I355" s="1"/>
    </row>
    <row r="356">
      <c r="I356" s="1"/>
    </row>
    <row r="357">
      <c r="I357" s="1"/>
    </row>
    <row r="358">
      <c r="I358" s="1"/>
    </row>
    <row r="359">
      <c r="I359" s="1"/>
    </row>
    <row r="360">
      <c r="I360" s="1"/>
    </row>
    <row r="361">
      <c r="I361" s="1"/>
    </row>
    <row r="362">
      <c r="I362" s="1"/>
    </row>
    <row r="363">
      <c r="I363" s="1"/>
    </row>
    <row r="364">
      <c r="I364" s="1"/>
    </row>
    <row r="365">
      <c r="I365" s="1"/>
    </row>
    <row r="366">
      <c r="I366" s="1"/>
    </row>
    <row r="367">
      <c r="I367" s="1"/>
    </row>
    <row r="368">
      <c r="I368" s="1"/>
    </row>
    <row r="369">
      <c r="I369" s="1"/>
    </row>
    <row r="370">
      <c r="I370" s="1"/>
    </row>
    <row r="371">
      <c r="I371" s="1"/>
    </row>
    <row r="372">
      <c r="I372" s="1"/>
    </row>
    <row r="373">
      <c r="I373" s="1"/>
    </row>
    <row r="374">
      <c r="I374" s="1"/>
    </row>
    <row r="375">
      <c r="I375" s="1"/>
    </row>
    <row r="376">
      <c r="I376" s="1"/>
    </row>
    <row r="377">
      <c r="I377" s="1"/>
    </row>
    <row r="378">
      <c r="I378" s="1"/>
    </row>
    <row r="379">
      <c r="I379" s="1"/>
    </row>
    <row r="380">
      <c r="I380" s="1"/>
    </row>
    <row r="381">
      <c r="I381" s="1"/>
    </row>
    <row r="382">
      <c r="I382" s="1"/>
    </row>
    <row r="383">
      <c r="I383" s="1"/>
    </row>
    <row r="384">
      <c r="I384" s="1"/>
    </row>
    <row r="385">
      <c r="I385" s="1"/>
    </row>
    <row r="386">
      <c r="I386" s="1"/>
    </row>
    <row r="387">
      <c r="I387" s="1"/>
    </row>
    <row r="388">
      <c r="I388" s="1"/>
    </row>
    <row r="389">
      <c r="I389" s="1"/>
    </row>
    <row r="390">
      <c r="I390" s="1"/>
    </row>
    <row r="391">
      <c r="I391" s="1"/>
    </row>
    <row r="392">
      <c r="I392" s="1"/>
    </row>
    <row r="393">
      <c r="I393" s="1"/>
    </row>
    <row r="394">
      <c r="I394" s="1"/>
    </row>
    <row r="395">
      <c r="I395" s="1"/>
    </row>
    <row r="396">
      <c r="I396" s="1"/>
    </row>
    <row r="397">
      <c r="I397" s="1"/>
    </row>
    <row r="398">
      <c r="I398" s="1"/>
    </row>
    <row r="399">
      <c r="I399" s="1"/>
    </row>
    <row r="400">
      <c r="I400" s="1"/>
    </row>
    <row r="401">
      <c r="I401" s="1"/>
    </row>
    <row r="402">
      <c r="I402" s="1"/>
    </row>
    <row r="403">
      <c r="I403" s="1"/>
    </row>
    <row r="404">
      <c r="I404" s="1"/>
    </row>
    <row r="405">
      <c r="I405" s="1"/>
    </row>
    <row r="406">
      <c r="I406" s="1"/>
    </row>
    <row r="407">
      <c r="I407" s="1"/>
    </row>
    <row r="408">
      <c r="I408" s="1"/>
    </row>
    <row r="409">
      <c r="I409" s="1"/>
    </row>
    <row r="410">
      <c r="I410" s="1"/>
    </row>
    <row r="411">
      <c r="I411" s="1"/>
    </row>
    <row r="412">
      <c r="I412" s="1"/>
    </row>
    <row r="413">
      <c r="I413" s="1"/>
    </row>
    <row r="414">
      <c r="I414" s="1"/>
    </row>
    <row r="415">
      <c r="I415" s="1"/>
    </row>
    <row r="416">
      <c r="I416" s="1"/>
    </row>
    <row r="417">
      <c r="I417" s="1"/>
    </row>
    <row r="418">
      <c r="I418" s="1"/>
    </row>
    <row r="419">
      <c r="I419" s="1"/>
    </row>
    <row r="420">
      <c r="I420" s="1"/>
    </row>
    <row r="421">
      <c r="I421" s="1"/>
    </row>
    <row r="422">
      <c r="I422" s="1"/>
    </row>
    <row r="423">
      <c r="I423" s="1"/>
    </row>
    <row r="424">
      <c r="I424" s="1"/>
    </row>
    <row r="425">
      <c r="I425" s="1"/>
    </row>
    <row r="426">
      <c r="I426" s="1"/>
    </row>
    <row r="427">
      <c r="I427" s="1"/>
    </row>
    <row r="428">
      <c r="I428" s="1"/>
    </row>
    <row r="429">
      <c r="I429" s="1"/>
    </row>
    <row r="430">
      <c r="I430" s="1"/>
    </row>
    <row r="431">
      <c r="I431" s="1"/>
    </row>
    <row r="432">
      <c r="I432" s="1"/>
    </row>
    <row r="433">
      <c r="I433" s="1"/>
    </row>
    <row r="434">
      <c r="I434" s="1"/>
    </row>
    <row r="435">
      <c r="I435" s="1"/>
    </row>
    <row r="436">
      <c r="I436" s="1"/>
    </row>
    <row r="437">
      <c r="I437" s="1"/>
    </row>
    <row r="438">
      <c r="I438" s="1"/>
    </row>
    <row r="439">
      <c r="I439" s="1"/>
    </row>
    <row r="440">
      <c r="I440" s="1"/>
    </row>
    <row r="441">
      <c r="I441" s="1"/>
    </row>
    <row r="442">
      <c r="I442" s="1"/>
    </row>
    <row r="443">
      <c r="I443" s="1"/>
    </row>
    <row r="444">
      <c r="I444" s="1"/>
    </row>
    <row r="445">
      <c r="I445" s="1"/>
    </row>
    <row r="446">
      <c r="I446" s="1"/>
    </row>
    <row r="447">
      <c r="I447" s="1"/>
    </row>
    <row r="448">
      <c r="I448" s="1"/>
    </row>
    <row r="449">
      <c r="I449" s="1"/>
    </row>
    <row r="450">
      <c r="I450" s="1"/>
    </row>
    <row r="451">
      <c r="I451" s="1"/>
    </row>
    <row r="452">
      <c r="I452" s="1"/>
    </row>
    <row r="453">
      <c r="I453" s="1"/>
    </row>
    <row r="454">
      <c r="I454" s="1"/>
    </row>
    <row r="455">
      <c r="I455" s="1"/>
    </row>
    <row r="456">
      <c r="I456" s="1"/>
    </row>
    <row r="457">
      <c r="I457" s="1"/>
    </row>
    <row r="458">
      <c r="I458" s="1"/>
    </row>
    <row r="459">
      <c r="I459" s="1"/>
    </row>
    <row r="460">
      <c r="I460" s="1"/>
    </row>
    <row r="461">
      <c r="I461" s="1"/>
    </row>
    <row r="462">
      <c r="I462" s="1"/>
    </row>
    <row r="463">
      <c r="I463" s="1"/>
    </row>
    <row r="464">
      <c r="I464" s="1"/>
    </row>
    <row r="465">
      <c r="I465" s="1"/>
    </row>
    <row r="466">
      <c r="I466" s="1"/>
    </row>
    <row r="467">
      <c r="I467" s="1"/>
    </row>
    <row r="468">
      <c r="I468" s="1"/>
    </row>
    <row r="469">
      <c r="I469" s="1"/>
    </row>
    <row r="470">
      <c r="I470" s="1"/>
    </row>
    <row r="471">
      <c r="I471" s="1"/>
    </row>
    <row r="472">
      <c r="I472" s="1"/>
    </row>
    <row r="473">
      <c r="I473" s="1"/>
    </row>
    <row r="474">
      <c r="I474" s="1"/>
    </row>
    <row r="475">
      <c r="I475" s="1"/>
    </row>
    <row r="476">
      <c r="I476" s="1"/>
    </row>
    <row r="477">
      <c r="I477" s="1"/>
    </row>
    <row r="478">
      <c r="I478" s="1"/>
    </row>
    <row r="479">
      <c r="I479" s="1"/>
    </row>
    <row r="480">
      <c r="I480" s="1"/>
    </row>
    <row r="481">
      <c r="I481" s="1"/>
    </row>
    <row r="482">
      <c r="I482" s="1"/>
    </row>
    <row r="483">
      <c r="I483" s="1"/>
    </row>
    <row r="484">
      <c r="I484" s="1"/>
    </row>
    <row r="485">
      <c r="I485" s="1"/>
    </row>
    <row r="486">
      <c r="I486" s="1"/>
    </row>
    <row r="487">
      <c r="I487" s="1"/>
    </row>
    <row r="488">
      <c r="I488" s="1"/>
    </row>
    <row r="489">
      <c r="I489" s="1"/>
    </row>
    <row r="490">
      <c r="I490" s="1"/>
    </row>
    <row r="491">
      <c r="I491" s="1"/>
    </row>
    <row r="492">
      <c r="I492" s="1"/>
    </row>
    <row r="493">
      <c r="I493" s="1"/>
    </row>
    <row r="494">
      <c r="I494" s="1"/>
    </row>
    <row r="495">
      <c r="I495" s="1"/>
    </row>
    <row r="496">
      <c r="I496" s="1"/>
    </row>
    <row r="497">
      <c r="I497" s="1"/>
    </row>
    <row r="498">
      <c r="I498" s="1"/>
    </row>
    <row r="499">
      <c r="I499" s="1"/>
    </row>
    <row r="500">
      <c r="I500" s="1"/>
    </row>
    <row r="501">
      <c r="I501" s="1"/>
    </row>
    <row r="502">
      <c r="I502" s="1"/>
    </row>
    <row r="503">
      <c r="I503" s="1"/>
    </row>
    <row r="504">
      <c r="I504" s="1"/>
    </row>
    <row r="505">
      <c r="I505" s="1"/>
    </row>
    <row r="506">
      <c r="I506" s="1"/>
    </row>
    <row r="507">
      <c r="I507" s="1"/>
    </row>
    <row r="508">
      <c r="I508" s="1"/>
    </row>
    <row r="509">
      <c r="I509" s="1"/>
    </row>
    <row r="510">
      <c r="I510" s="1"/>
    </row>
    <row r="511">
      <c r="I511" s="1"/>
    </row>
    <row r="512">
      <c r="I512" s="1"/>
    </row>
    <row r="513">
      <c r="I513" s="1"/>
    </row>
    <row r="514">
      <c r="I514" s="1"/>
    </row>
    <row r="515">
      <c r="I515" s="1"/>
    </row>
    <row r="516">
      <c r="I516" s="1"/>
    </row>
    <row r="517">
      <c r="I517" s="1"/>
    </row>
    <row r="518">
      <c r="I518" s="1"/>
    </row>
    <row r="519">
      <c r="I519" s="1"/>
    </row>
    <row r="520">
      <c r="I520" s="1"/>
    </row>
    <row r="521">
      <c r="I521" s="1"/>
    </row>
    <row r="522">
      <c r="I522" s="1"/>
    </row>
    <row r="523">
      <c r="I523" s="1"/>
    </row>
    <row r="524">
      <c r="I524" s="1"/>
    </row>
    <row r="525">
      <c r="I525" s="1"/>
    </row>
    <row r="526">
      <c r="I526" s="1"/>
    </row>
    <row r="527">
      <c r="I527" s="1"/>
    </row>
    <row r="528">
      <c r="I528" s="1"/>
    </row>
    <row r="529">
      <c r="I529" s="1"/>
    </row>
    <row r="530">
      <c r="I530" s="1"/>
    </row>
    <row r="531">
      <c r="I531" s="1"/>
    </row>
    <row r="532">
      <c r="I532" s="1"/>
    </row>
    <row r="533">
      <c r="I533" s="1"/>
    </row>
    <row r="534">
      <c r="I534" s="1"/>
    </row>
    <row r="535">
      <c r="I535" s="1"/>
    </row>
    <row r="536">
      <c r="I536" s="1"/>
    </row>
    <row r="537">
      <c r="I537" s="1"/>
    </row>
    <row r="538">
      <c r="I538" s="1"/>
    </row>
    <row r="539">
      <c r="I539" s="1"/>
    </row>
    <row r="540">
      <c r="I540" s="1"/>
    </row>
    <row r="541">
      <c r="I541" s="1"/>
    </row>
    <row r="542">
      <c r="I542" s="1"/>
    </row>
    <row r="543">
      <c r="I543" s="1"/>
    </row>
    <row r="544">
      <c r="I544" s="1"/>
    </row>
    <row r="545">
      <c r="I545" s="1"/>
    </row>
    <row r="546">
      <c r="I546" s="1"/>
    </row>
    <row r="547">
      <c r="I547" s="1"/>
    </row>
    <row r="548">
      <c r="I548" s="1"/>
    </row>
    <row r="549">
      <c r="I549" s="1"/>
    </row>
    <row r="550">
      <c r="I550" s="1"/>
    </row>
    <row r="551">
      <c r="I551" s="1"/>
    </row>
    <row r="552">
      <c r="I552" s="1"/>
    </row>
    <row r="553">
      <c r="I553" s="1"/>
    </row>
    <row r="554">
      <c r="I554" s="1"/>
    </row>
    <row r="555">
      <c r="I555" s="1"/>
    </row>
    <row r="556">
      <c r="I556" s="1"/>
    </row>
    <row r="557">
      <c r="I557" s="1"/>
    </row>
    <row r="558">
      <c r="I558" s="1"/>
    </row>
    <row r="559">
      <c r="I559" s="1"/>
    </row>
    <row r="560">
      <c r="I560" s="1"/>
    </row>
    <row r="561">
      <c r="I561" s="1"/>
    </row>
    <row r="562">
      <c r="I562" s="1"/>
    </row>
    <row r="563">
      <c r="I563" s="1"/>
    </row>
    <row r="564">
      <c r="I564" s="1"/>
    </row>
    <row r="565">
      <c r="I565" s="1"/>
    </row>
    <row r="566">
      <c r="I566" s="1"/>
    </row>
    <row r="567">
      <c r="I567" s="1"/>
    </row>
    <row r="568">
      <c r="I568" s="1"/>
    </row>
    <row r="569">
      <c r="I569" s="1"/>
    </row>
    <row r="570">
      <c r="I570" s="1"/>
    </row>
    <row r="571">
      <c r="I571" s="1"/>
    </row>
    <row r="572">
      <c r="I572" s="1"/>
    </row>
    <row r="573">
      <c r="I573" s="1"/>
    </row>
    <row r="574">
      <c r="I574" s="1"/>
    </row>
    <row r="575">
      <c r="I575" s="1"/>
    </row>
    <row r="576">
      <c r="I576" s="1"/>
    </row>
    <row r="577">
      <c r="I577" s="1"/>
    </row>
    <row r="578">
      <c r="I578" s="1"/>
    </row>
    <row r="579">
      <c r="I579" s="1"/>
    </row>
    <row r="580">
      <c r="I580" s="1"/>
    </row>
    <row r="581">
      <c r="I581" s="1"/>
    </row>
    <row r="582">
      <c r="I582" s="1"/>
    </row>
    <row r="583">
      <c r="I583" s="1"/>
    </row>
    <row r="584">
      <c r="I584" s="1"/>
    </row>
    <row r="585">
      <c r="I585" s="1"/>
    </row>
    <row r="586">
      <c r="I586" s="1"/>
    </row>
    <row r="587">
      <c r="I587" s="1"/>
    </row>
    <row r="588">
      <c r="I588" s="1"/>
    </row>
    <row r="589">
      <c r="I589" s="1"/>
    </row>
    <row r="590">
      <c r="I590" s="1"/>
    </row>
    <row r="591">
      <c r="I591" s="1"/>
    </row>
    <row r="592">
      <c r="I592" s="1"/>
    </row>
    <row r="593">
      <c r="I593" s="1"/>
    </row>
    <row r="594">
      <c r="I594" s="1"/>
    </row>
    <row r="595">
      <c r="I595" s="1"/>
    </row>
    <row r="596">
      <c r="I596" s="1"/>
    </row>
    <row r="597">
      <c r="I597" s="1"/>
    </row>
    <row r="598">
      <c r="I598" s="1"/>
    </row>
    <row r="599">
      <c r="I599" s="1"/>
    </row>
    <row r="600">
      <c r="I600" s="1"/>
    </row>
    <row r="601">
      <c r="I601" s="1"/>
    </row>
    <row r="602">
      <c r="I602" s="1"/>
    </row>
    <row r="603">
      <c r="I603" s="1"/>
    </row>
    <row r="604">
      <c r="I604" s="1"/>
    </row>
    <row r="605">
      <c r="I605" s="1"/>
    </row>
    <row r="606">
      <c r="I606" s="1"/>
    </row>
    <row r="607">
      <c r="I607" s="1"/>
    </row>
    <row r="608">
      <c r="I608" s="1"/>
    </row>
    <row r="609">
      <c r="I609" s="1"/>
    </row>
    <row r="610">
      <c r="I610" s="1"/>
    </row>
    <row r="611">
      <c r="I611" s="1"/>
    </row>
    <row r="612">
      <c r="I612" s="1"/>
    </row>
    <row r="613">
      <c r="I613" s="1"/>
    </row>
    <row r="614">
      <c r="I614" s="1"/>
    </row>
    <row r="615">
      <c r="I615" s="1"/>
    </row>
    <row r="616">
      <c r="I616" s="1"/>
    </row>
    <row r="617">
      <c r="I617" s="1"/>
    </row>
    <row r="618">
      <c r="I618" s="1"/>
    </row>
    <row r="619">
      <c r="I619" s="1"/>
    </row>
    <row r="620">
      <c r="I620" s="1"/>
    </row>
    <row r="621">
      <c r="I621" s="1"/>
    </row>
    <row r="622">
      <c r="I622" s="1"/>
    </row>
    <row r="623">
      <c r="I623" s="1"/>
    </row>
    <row r="624">
      <c r="I624" s="1"/>
    </row>
    <row r="625">
      <c r="I625" s="1"/>
    </row>
    <row r="626">
      <c r="I626" s="1"/>
    </row>
    <row r="627">
      <c r="I627" s="1"/>
    </row>
    <row r="628">
      <c r="I628" s="1"/>
    </row>
    <row r="629">
      <c r="I629" s="1"/>
    </row>
    <row r="630">
      <c r="I630" s="1"/>
    </row>
    <row r="631">
      <c r="I631" s="1"/>
    </row>
    <row r="632">
      <c r="I632" s="1"/>
    </row>
    <row r="633">
      <c r="I633" s="1"/>
    </row>
    <row r="634">
      <c r="I634" s="1"/>
    </row>
    <row r="635">
      <c r="I635" s="1"/>
    </row>
    <row r="636">
      <c r="I636" s="1"/>
    </row>
    <row r="637">
      <c r="I637" s="1"/>
    </row>
    <row r="638">
      <c r="I638" s="1"/>
    </row>
    <row r="639">
      <c r="I639" s="1"/>
    </row>
    <row r="640">
      <c r="I640" s="1"/>
    </row>
    <row r="641">
      <c r="I641" s="1"/>
    </row>
    <row r="642">
      <c r="I642" s="1"/>
    </row>
    <row r="643">
      <c r="I643" s="1"/>
    </row>
    <row r="644">
      <c r="I644" s="1"/>
    </row>
    <row r="645">
      <c r="I645" s="1"/>
    </row>
    <row r="646">
      <c r="I646" s="1"/>
    </row>
    <row r="647">
      <c r="I647" s="1"/>
    </row>
    <row r="648">
      <c r="I648" s="1"/>
    </row>
    <row r="649">
      <c r="I649" s="1"/>
    </row>
    <row r="650">
      <c r="I650" s="1"/>
    </row>
    <row r="651">
      <c r="I651" s="1"/>
    </row>
    <row r="652">
      <c r="I652" s="1"/>
    </row>
    <row r="653">
      <c r="I653" s="1"/>
    </row>
    <row r="654">
      <c r="I654" s="1"/>
    </row>
    <row r="655">
      <c r="I655" s="1"/>
    </row>
    <row r="656">
      <c r="I656" s="1"/>
    </row>
    <row r="657">
      <c r="I657" s="1"/>
    </row>
    <row r="658">
      <c r="I658" s="1"/>
    </row>
    <row r="659">
      <c r="I659" s="1"/>
    </row>
    <row r="660">
      <c r="I660" s="1"/>
    </row>
    <row r="661">
      <c r="I661" s="1"/>
    </row>
    <row r="662">
      <c r="I662" s="1"/>
    </row>
    <row r="663">
      <c r="I663" s="1"/>
    </row>
    <row r="664">
      <c r="I664" s="1"/>
    </row>
    <row r="665">
      <c r="I665" s="1"/>
    </row>
    <row r="666">
      <c r="I666" s="1"/>
    </row>
    <row r="667">
      <c r="I667" s="1"/>
    </row>
    <row r="668">
      <c r="I668" s="1"/>
    </row>
    <row r="669">
      <c r="I669" s="1"/>
    </row>
    <row r="670">
      <c r="I670" s="1"/>
    </row>
    <row r="671">
      <c r="I671" s="1"/>
    </row>
    <row r="672">
      <c r="I672" s="1"/>
    </row>
    <row r="673">
      <c r="I673" s="1"/>
    </row>
    <row r="674">
      <c r="I674" s="1"/>
    </row>
    <row r="675">
      <c r="I675" s="1"/>
    </row>
    <row r="676">
      <c r="I676" s="1"/>
    </row>
    <row r="677">
      <c r="I677" s="1"/>
    </row>
    <row r="678">
      <c r="I678" s="1"/>
    </row>
    <row r="679">
      <c r="I679" s="1"/>
    </row>
    <row r="680">
      <c r="I680" s="1"/>
    </row>
    <row r="681">
      <c r="I681" s="1"/>
    </row>
    <row r="682">
      <c r="I682" s="1"/>
    </row>
    <row r="683">
      <c r="I683" s="1"/>
    </row>
    <row r="684">
      <c r="I684" s="1"/>
    </row>
    <row r="685">
      <c r="I685" s="1"/>
    </row>
    <row r="686">
      <c r="I686" s="1"/>
    </row>
    <row r="687">
      <c r="I687" s="1"/>
    </row>
    <row r="688">
      <c r="I688" s="1"/>
    </row>
    <row r="689">
      <c r="I689" s="1"/>
    </row>
    <row r="690">
      <c r="I690" s="1"/>
    </row>
    <row r="691">
      <c r="I691" s="1"/>
    </row>
    <row r="692">
      <c r="I692" s="1"/>
    </row>
    <row r="693">
      <c r="I693" s="1"/>
    </row>
    <row r="694">
      <c r="I694" s="1"/>
    </row>
    <row r="695">
      <c r="I695" s="1"/>
    </row>
    <row r="696">
      <c r="I696" s="1"/>
    </row>
    <row r="697">
      <c r="I697" s="1"/>
    </row>
    <row r="698">
      <c r="I698" s="1"/>
    </row>
    <row r="699">
      <c r="I699" s="1"/>
    </row>
    <row r="700">
      <c r="I700" s="1"/>
    </row>
    <row r="701">
      <c r="I701" s="1"/>
    </row>
    <row r="702">
      <c r="I702" s="1"/>
    </row>
    <row r="703">
      <c r="I703" s="1"/>
    </row>
    <row r="704">
      <c r="I704" s="1"/>
    </row>
    <row r="705">
      <c r="I705" s="1"/>
    </row>
    <row r="706">
      <c r="I706" s="1"/>
    </row>
    <row r="707">
      <c r="I707" s="1"/>
    </row>
    <row r="708">
      <c r="I708" s="1"/>
    </row>
    <row r="709">
      <c r="I709" s="1"/>
    </row>
    <row r="710">
      <c r="I710" s="1"/>
    </row>
    <row r="711">
      <c r="I711" s="1"/>
    </row>
    <row r="712">
      <c r="I712" s="1"/>
    </row>
    <row r="713">
      <c r="I713" s="1"/>
    </row>
    <row r="714">
      <c r="I714" s="1"/>
    </row>
    <row r="715">
      <c r="I715" s="1"/>
    </row>
    <row r="716">
      <c r="I716" s="1"/>
    </row>
    <row r="717">
      <c r="I717" s="1"/>
    </row>
    <row r="718">
      <c r="I718" s="1"/>
    </row>
    <row r="719">
      <c r="I719" s="1"/>
    </row>
    <row r="720">
      <c r="I720" s="1"/>
    </row>
    <row r="721">
      <c r="I721" s="1"/>
    </row>
    <row r="722">
      <c r="I722" s="1"/>
    </row>
    <row r="723">
      <c r="I723" s="1"/>
    </row>
    <row r="724">
      <c r="I724" s="1"/>
    </row>
    <row r="725">
      <c r="I725" s="1"/>
    </row>
    <row r="726">
      <c r="I726" s="1"/>
    </row>
    <row r="727">
      <c r="I727" s="1"/>
    </row>
    <row r="728">
      <c r="I728" s="1"/>
    </row>
    <row r="729">
      <c r="I729" s="1"/>
    </row>
    <row r="730">
      <c r="I730" s="1"/>
    </row>
    <row r="731">
      <c r="I731" s="1"/>
    </row>
    <row r="732">
      <c r="I732" s="1"/>
    </row>
    <row r="733">
      <c r="I733" s="1"/>
    </row>
    <row r="734">
      <c r="I734" s="1"/>
    </row>
    <row r="735">
      <c r="I735" s="1"/>
    </row>
    <row r="736">
      <c r="I736" s="1"/>
    </row>
    <row r="737">
      <c r="I737" s="1"/>
    </row>
    <row r="738">
      <c r="I738" s="1"/>
    </row>
    <row r="739">
      <c r="I739" s="1"/>
    </row>
    <row r="740">
      <c r="I740" s="1"/>
    </row>
    <row r="741">
      <c r="I741" s="1"/>
    </row>
    <row r="742">
      <c r="I742" s="1"/>
    </row>
    <row r="743">
      <c r="I743" s="1"/>
    </row>
    <row r="744">
      <c r="I744" s="1"/>
    </row>
    <row r="745">
      <c r="I745" s="1"/>
    </row>
    <row r="746">
      <c r="I746" s="1"/>
    </row>
    <row r="747">
      <c r="I747" s="1"/>
    </row>
    <row r="748">
      <c r="I748" s="1"/>
    </row>
    <row r="749">
      <c r="I749" s="1"/>
    </row>
    <row r="750">
      <c r="I750" s="1"/>
    </row>
    <row r="751">
      <c r="I751" s="1"/>
    </row>
    <row r="752">
      <c r="I752" s="1"/>
    </row>
    <row r="753">
      <c r="I753" s="1"/>
    </row>
    <row r="754">
      <c r="I754" s="1"/>
    </row>
    <row r="755">
      <c r="I755" s="1"/>
    </row>
    <row r="756">
      <c r="I756" s="1"/>
    </row>
    <row r="757">
      <c r="I757" s="1"/>
    </row>
    <row r="758">
      <c r="I758" s="1"/>
    </row>
    <row r="759">
      <c r="I759" s="1"/>
    </row>
    <row r="760">
      <c r="I760" s="1"/>
    </row>
    <row r="761">
      <c r="I761" s="1"/>
    </row>
    <row r="762">
      <c r="I762" s="1"/>
    </row>
    <row r="763">
      <c r="I763" s="1"/>
    </row>
    <row r="764">
      <c r="I764" s="1"/>
    </row>
    <row r="765">
      <c r="I765" s="1"/>
    </row>
    <row r="766">
      <c r="I766" s="1"/>
    </row>
    <row r="767">
      <c r="I767" s="1"/>
    </row>
    <row r="768">
      <c r="I768" s="1"/>
    </row>
    <row r="769">
      <c r="I769" s="1"/>
    </row>
    <row r="770">
      <c r="I770" s="1"/>
    </row>
    <row r="771">
      <c r="I771" s="1"/>
    </row>
    <row r="772">
      <c r="I772" s="1"/>
    </row>
    <row r="773">
      <c r="I773" s="1"/>
    </row>
    <row r="774">
      <c r="I774" s="1"/>
    </row>
    <row r="775">
      <c r="I775" s="1"/>
    </row>
    <row r="776">
      <c r="I776" s="1"/>
    </row>
    <row r="777">
      <c r="I777" s="1"/>
    </row>
    <row r="778">
      <c r="I778" s="1"/>
    </row>
    <row r="779">
      <c r="I779" s="1"/>
    </row>
    <row r="780">
      <c r="I780" s="1"/>
    </row>
    <row r="781">
      <c r="I781" s="1"/>
    </row>
    <row r="782">
      <c r="I782" s="1"/>
    </row>
    <row r="783">
      <c r="I783" s="1"/>
    </row>
    <row r="784">
      <c r="I784" s="1"/>
    </row>
    <row r="785">
      <c r="I785" s="1"/>
    </row>
    <row r="786">
      <c r="I786" s="1"/>
    </row>
    <row r="787">
      <c r="I787" s="1"/>
    </row>
    <row r="788">
      <c r="I788" s="1"/>
    </row>
    <row r="789">
      <c r="I789" s="1"/>
    </row>
    <row r="790">
      <c r="I790" s="1"/>
    </row>
    <row r="791">
      <c r="I791" s="1"/>
    </row>
    <row r="792">
      <c r="I792" s="1"/>
    </row>
    <row r="793">
      <c r="I793" s="1"/>
    </row>
    <row r="794">
      <c r="I794" s="1"/>
    </row>
    <row r="795">
      <c r="I795" s="1"/>
    </row>
    <row r="796">
      <c r="I796" s="1"/>
    </row>
    <row r="797">
      <c r="I797" s="1"/>
    </row>
    <row r="798">
      <c r="I798" s="1"/>
    </row>
    <row r="799">
      <c r="I799" s="1"/>
    </row>
    <row r="800">
      <c r="I800" s="1"/>
    </row>
    <row r="801">
      <c r="I801" s="1"/>
    </row>
    <row r="802">
      <c r="I802" s="1"/>
    </row>
    <row r="803">
      <c r="I803" s="1"/>
    </row>
    <row r="804">
      <c r="I804" s="1"/>
    </row>
    <row r="805">
      <c r="I805" s="1"/>
    </row>
    <row r="806">
      <c r="I806" s="1"/>
    </row>
    <row r="807">
      <c r="I807" s="1"/>
    </row>
    <row r="808">
      <c r="I808" s="1"/>
    </row>
    <row r="809">
      <c r="I809" s="1"/>
    </row>
    <row r="810">
      <c r="I810" s="1"/>
    </row>
    <row r="811">
      <c r="I811" s="1"/>
    </row>
    <row r="812">
      <c r="I812" s="1"/>
    </row>
    <row r="813">
      <c r="I813" s="1"/>
    </row>
    <row r="814">
      <c r="I814" s="1"/>
    </row>
    <row r="815">
      <c r="I815" s="1"/>
    </row>
    <row r="816">
      <c r="I816" s="1"/>
    </row>
    <row r="817">
      <c r="I817" s="1"/>
    </row>
    <row r="818">
      <c r="I818" s="1"/>
    </row>
    <row r="819">
      <c r="I819" s="1"/>
    </row>
    <row r="820">
      <c r="I820" s="1"/>
    </row>
    <row r="821">
      <c r="I821" s="1"/>
    </row>
    <row r="822">
      <c r="I822" s="1"/>
    </row>
    <row r="823">
      <c r="I823" s="1"/>
    </row>
    <row r="824">
      <c r="I824" s="1"/>
    </row>
    <row r="825">
      <c r="I825" s="1"/>
    </row>
    <row r="826">
      <c r="I826" s="1"/>
    </row>
    <row r="827">
      <c r="I827" s="1"/>
    </row>
    <row r="828">
      <c r="I828" s="1"/>
    </row>
    <row r="829">
      <c r="I829" s="1"/>
    </row>
    <row r="830">
      <c r="I830" s="1"/>
    </row>
    <row r="831">
      <c r="I831" s="1"/>
    </row>
    <row r="832">
      <c r="I832" s="1"/>
    </row>
    <row r="833">
      <c r="I833" s="1"/>
    </row>
    <row r="834">
      <c r="I834" s="1"/>
    </row>
    <row r="835">
      <c r="I835" s="1"/>
    </row>
    <row r="836">
      <c r="I836" s="1"/>
    </row>
    <row r="837">
      <c r="I837" s="1"/>
    </row>
    <row r="838">
      <c r="I838" s="1"/>
    </row>
    <row r="839">
      <c r="I839" s="1"/>
    </row>
    <row r="840">
      <c r="I840" s="1"/>
    </row>
    <row r="841">
      <c r="I841" s="1"/>
    </row>
    <row r="842">
      <c r="I842" s="1"/>
    </row>
    <row r="843">
      <c r="I843" s="1"/>
    </row>
    <row r="844">
      <c r="I844" s="1"/>
    </row>
    <row r="845">
      <c r="I845" s="1"/>
    </row>
    <row r="846">
      <c r="I846" s="1"/>
    </row>
    <row r="847">
      <c r="I847" s="1"/>
    </row>
    <row r="848">
      <c r="I848" s="1"/>
    </row>
    <row r="849">
      <c r="I849" s="1"/>
    </row>
    <row r="850">
      <c r="I850" s="1"/>
    </row>
    <row r="851">
      <c r="I851" s="1"/>
    </row>
    <row r="852">
      <c r="I852" s="1"/>
    </row>
    <row r="853">
      <c r="I853" s="1"/>
    </row>
    <row r="854">
      <c r="I854" s="1"/>
    </row>
    <row r="855">
      <c r="I855" s="1"/>
    </row>
    <row r="856">
      <c r="I856" s="1"/>
    </row>
    <row r="857">
      <c r="I857" s="1"/>
    </row>
    <row r="858">
      <c r="I858" s="1"/>
    </row>
    <row r="859">
      <c r="I859" s="1"/>
    </row>
    <row r="860">
      <c r="I860" s="1"/>
    </row>
    <row r="861">
      <c r="I861" s="1"/>
    </row>
    <row r="862">
      <c r="I862" s="1"/>
    </row>
    <row r="863">
      <c r="I863" s="1"/>
    </row>
    <row r="864">
      <c r="I864" s="1"/>
    </row>
    <row r="865">
      <c r="I865" s="1"/>
    </row>
    <row r="866">
      <c r="I866" s="1"/>
    </row>
    <row r="867">
      <c r="I867" s="1"/>
    </row>
    <row r="868">
      <c r="I868" s="1"/>
    </row>
    <row r="869">
      <c r="I869" s="1"/>
    </row>
    <row r="870">
      <c r="I870" s="1"/>
    </row>
    <row r="871">
      <c r="I871" s="1"/>
    </row>
    <row r="872">
      <c r="I872" s="1"/>
    </row>
    <row r="873">
      <c r="I873" s="1"/>
    </row>
    <row r="874">
      <c r="I874" s="1"/>
    </row>
    <row r="875">
      <c r="I875" s="1"/>
    </row>
    <row r="876">
      <c r="I876" s="1"/>
    </row>
    <row r="877">
      <c r="I877" s="1"/>
    </row>
    <row r="878">
      <c r="I878" s="1"/>
    </row>
    <row r="879">
      <c r="I879" s="1"/>
    </row>
    <row r="880">
      <c r="I880" s="1"/>
    </row>
    <row r="881">
      <c r="I881" s="1"/>
    </row>
    <row r="882">
      <c r="I882" s="1"/>
    </row>
    <row r="883">
      <c r="I883" s="1"/>
    </row>
    <row r="884">
      <c r="I884" s="1"/>
    </row>
    <row r="885">
      <c r="I885" s="1"/>
    </row>
    <row r="886">
      <c r="I886" s="1"/>
    </row>
    <row r="887">
      <c r="I887" s="1"/>
    </row>
    <row r="888">
      <c r="I888" s="1"/>
    </row>
    <row r="889">
      <c r="I889" s="1"/>
    </row>
    <row r="890">
      <c r="I890" s="1"/>
    </row>
    <row r="891">
      <c r="I891" s="1"/>
    </row>
    <row r="892">
      <c r="I892" s="1"/>
    </row>
    <row r="893">
      <c r="I893" s="1"/>
    </row>
    <row r="894">
      <c r="I894" s="1"/>
    </row>
    <row r="895">
      <c r="I895" s="1"/>
    </row>
    <row r="896">
      <c r="I896" s="1"/>
    </row>
    <row r="897">
      <c r="I897" s="1"/>
    </row>
    <row r="898">
      <c r="I898" s="1"/>
    </row>
    <row r="899">
      <c r="I899" s="1"/>
    </row>
    <row r="900">
      <c r="I900" s="1"/>
    </row>
    <row r="901">
      <c r="I901" s="1"/>
    </row>
    <row r="902">
      <c r="I902" s="1"/>
    </row>
    <row r="903">
      <c r="I903" s="1"/>
    </row>
    <row r="904">
      <c r="I904" s="1"/>
    </row>
    <row r="905">
      <c r="I905" s="1"/>
    </row>
    <row r="906">
      <c r="I906" s="1"/>
    </row>
    <row r="907">
      <c r="I907" s="1"/>
    </row>
    <row r="908">
      <c r="I908" s="1"/>
    </row>
    <row r="909">
      <c r="I909" s="1"/>
    </row>
    <row r="910">
      <c r="I910" s="1"/>
    </row>
    <row r="911">
      <c r="I911" s="1"/>
    </row>
    <row r="912">
      <c r="I912" s="1"/>
    </row>
    <row r="913">
      <c r="I913" s="1"/>
    </row>
    <row r="914">
      <c r="I914" s="1"/>
    </row>
    <row r="915">
      <c r="I915" s="1"/>
    </row>
    <row r="916">
      <c r="I916" s="1"/>
    </row>
    <row r="917">
      <c r="I917" s="1"/>
    </row>
    <row r="918">
      <c r="I918" s="1"/>
    </row>
    <row r="919">
      <c r="I919" s="1"/>
    </row>
    <row r="920">
      <c r="I920" s="1"/>
    </row>
    <row r="921">
      <c r="I921" s="1"/>
    </row>
    <row r="922">
      <c r="I922" s="1"/>
    </row>
    <row r="923">
      <c r="I923" s="1"/>
    </row>
    <row r="924">
      <c r="I924" s="1"/>
    </row>
    <row r="925">
      <c r="I925" s="1"/>
    </row>
    <row r="926">
      <c r="I926" s="1"/>
    </row>
    <row r="927">
      <c r="I927" s="1"/>
    </row>
    <row r="928">
      <c r="I928" s="1"/>
    </row>
    <row r="929">
      <c r="I929" s="1"/>
    </row>
    <row r="930">
      <c r="I930" s="1"/>
    </row>
    <row r="931">
      <c r="I931" s="1"/>
    </row>
    <row r="932">
      <c r="I932" s="1"/>
    </row>
    <row r="933">
      <c r="I933" s="1"/>
    </row>
    <row r="934">
      <c r="I934" s="1"/>
    </row>
    <row r="935">
      <c r="I935" s="1"/>
    </row>
    <row r="936">
      <c r="I936" s="1"/>
    </row>
    <row r="937">
      <c r="I937" s="1"/>
    </row>
    <row r="938">
      <c r="I938" s="1"/>
    </row>
    <row r="939">
      <c r="I939" s="1"/>
    </row>
    <row r="940">
      <c r="I940" s="1"/>
    </row>
    <row r="941">
      <c r="I941" s="1"/>
    </row>
    <row r="942">
      <c r="I942" s="1"/>
    </row>
    <row r="943">
      <c r="I943" s="1"/>
    </row>
    <row r="944">
      <c r="I944" s="1"/>
    </row>
    <row r="945">
      <c r="I945" s="1"/>
    </row>
    <row r="946">
      <c r="I946" s="1"/>
    </row>
    <row r="947">
      <c r="I947" s="1"/>
    </row>
    <row r="948">
      <c r="I948" s="1"/>
    </row>
    <row r="949">
      <c r="I949" s="1"/>
    </row>
    <row r="950">
      <c r="I950" s="1"/>
    </row>
    <row r="951">
      <c r="I951" s="1"/>
    </row>
    <row r="952">
      <c r="I952" s="1"/>
    </row>
    <row r="953">
      <c r="I953" s="1"/>
    </row>
    <row r="954">
      <c r="I954" s="1"/>
    </row>
    <row r="955">
      <c r="I955" s="1"/>
    </row>
    <row r="956">
      <c r="I956" s="1"/>
    </row>
    <row r="957">
      <c r="I957" s="1"/>
    </row>
    <row r="958">
      <c r="I958" s="1"/>
    </row>
    <row r="959">
      <c r="I959" s="1"/>
    </row>
    <row r="960">
      <c r="I960" s="1"/>
    </row>
    <row r="961">
      <c r="I961" s="1"/>
    </row>
    <row r="962">
      <c r="I962" s="1"/>
    </row>
    <row r="963">
      <c r="I963" s="1"/>
    </row>
    <row r="964">
      <c r="I964" s="1"/>
    </row>
    <row r="965">
      <c r="I965" s="1"/>
    </row>
    <row r="966">
      <c r="I966" s="1"/>
    </row>
    <row r="967">
      <c r="I967" s="1"/>
    </row>
    <row r="968">
      <c r="I968" s="1"/>
    </row>
    <row r="969">
      <c r="I969" s="1"/>
    </row>
    <row r="970">
      <c r="I970" s="1"/>
    </row>
    <row r="971">
      <c r="I971" s="1"/>
    </row>
    <row r="972">
      <c r="I972" s="1"/>
    </row>
    <row r="973">
      <c r="I973" s="1"/>
    </row>
    <row r="974">
      <c r="I974" s="1"/>
    </row>
    <row r="975">
      <c r="I975" s="1"/>
    </row>
    <row r="976">
      <c r="I976" s="1"/>
    </row>
    <row r="977">
      <c r="I977" s="1"/>
    </row>
    <row r="978">
      <c r="I978" s="1"/>
    </row>
    <row r="979">
      <c r="I979" s="1"/>
    </row>
    <row r="980">
      <c r="I980" s="1"/>
    </row>
    <row r="981">
      <c r="I981" s="1"/>
    </row>
    <row r="982">
      <c r="I982" s="1"/>
    </row>
    <row r="983">
      <c r="I983" s="1"/>
    </row>
    <row r="984">
      <c r="I984" s="1"/>
    </row>
    <row r="985">
      <c r="I985" s="1"/>
    </row>
    <row r="986">
      <c r="I986" s="1"/>
    </row>
    <row r="987">
      <c r="I987" s="1"/>
    </row>
    <row r="988">
      <c r="I988" s="1"/>
    </row>
    <row r="989">
      <c r="I989" s="1"/>
    </row>
    <row r="990">
      <c r="I990" s="1"/>
    </row>
    <row r="991">
      <c r="I991" s="1"/>
    </row>
    <row r="992">
      <c r="I992" s="1"/>
    </row>
    <row r="993">
      <c r="I993" s="1"/>
    </row>
    <row r="994">
      <c r="I994" s="1"/>
    </row>
    <row r="995">
      <c r="I995" s="1"/>
    </row>
    <row r="996">
      <c r="I996" s="1"/>
    </row>
    <row r="997">
      <c r="I997" s="1"/>
    </row>
    <row r="998">
      <c r="I998" s="1"/>
    </row>
    <row r="999">
      <c r="I999" s="1"/>
    </row>
    <row r="1000">
      <c r="I1000" s="1"/>
    </row>
  </sheetData>
  <autoFilter ref="$G$12:$I$108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cols>
    <col customWidth="1" min="6" max="6" width="19.0"/>
    <col customWidth="1" min="9" max="9" width="23.43"/>
  </cols>
  <sheetData>
    <row r="1">
      <c r="A1" s="8" t="s">
        <v>336</v>
      </c>
      <c r="B1" s="8" t="s">
        <v>352</v>
      </c>
      <c r="C1" s="8" t="s">
        <v>335</v>
      </c>
      <c r="D1" s="8" t="s">
        <v>13</v>
      </c>
    </row>
    <row r="2">
      <c r="A2">
        <f>'Rohdaten (Personen)'!B3</f>
        <v>1</v>
      </c>
      <c r="B2" t="str">
        <f>'Rohdaten (Personen)'!K3</f>
        <v>Abitur</v>
      </c>
      <c r="C2" t="str">
        <f>'Rohdaten (Personen)'!I3</f>
        <v>dafür</v>
      </c>
      <c r="D2" t="str">
        <f>'Rohdaten (Personen)'!G3</f>
        <v>CDU</v>
      </c>
      <c r="F2" s="8" t="s">
        <v>27</v>
      </c>
      <c r="G2">
        <f>COUNTIF($B$2:$B$97,"Abitur")</f>
        <v>77</v>
      </c>
    </row>
    <row r="3">
      <c r="A3">
        <f>'Rohdaten (Personen)'!B4</f>
        <v>2</v>
      </c>
      <c r="B3" t="str">
        <f>'Rohdaten (Personen)'!K4</f>
        <v>Abitur</v>
      </c>
      <c r="C3" t="str">
        <f>'Rohdaten (Personen)'!I4</f>
        <v>dafür</v>
      </c>
      <c r="D3" t="str">
        <f>'Rohdaten (Personen)'!G4</f>
        <v>SPD</v>
      </c>
      <c r="F3" s="8" t="s">
        <v>353</v>
      </c>
      <c r="G3">
        <f>COUNTIFS($B$2:$B$97,"Volksschulabschluss")</f>
        <v>1</v>
      </c>
    </row>
    <row r="4">
      <c r="A4">
        <f>'Rohdaten (Personen)'!B5</f>
        <v>3</v>
      </c>
      <c r="B4" t="str">
        <f>'Rohdaten (Personen)'!K5</f>
        <v>Abitur</v>
      </c>
      <c r="C4" t="str">
        <f>'Rohdaten (Personen)'!I5</f>
        <v>dafür</v>
      </c>
      <c r="D4" t="str">
        <f>'Rohdaten (Personen)'!G5</f>
        <v>CDU</v>
      </c>
      <c r="F4" s="8" t="s">
        <v>106</v>
      </c>
      <c r="G4">
        <f>COUNTIF($B$2:$B$97,"Mittlere Reife")</f>
        <v>6</v>
      </c>
    </row>
    <row r="5">
      <c r="A5">
        <f>'Rohdaten (Personen)'!B6</f>
        <v>4</v>
      </c>
      <c r="B5" t="str">
        <f>'Rohdaten (Personen)'!K6</f>
        <v>Abitur</v>
      </c>
      <c r="C5" t="str">
        <f>'Rohdaten (Personen)'!I6</f>
        <v>dafür</v>
      </c>
      <c r="D5" t="str">
        <f>'Rohdaten (Personen)'!G6</f>
        <v>Grüne</v>
      </c>
      <c r="F5" s="8" t="s">
        <v>108</v>
      </c>
      <c r="G5">
        <f>COUNTIF($B$2:$B$97,"Hochschule")</f>
        <v>6</v>
      </c>
    </row>
    <row r="6">
      <c r="A6">
        <f>'Rohdaten (Personen)'!B7</f>
        <v>5</v>
      </c>
      <c r="B6" t="str">
        <f>'Rohdaten (Personen)'!K7</f>
        <v>Abitur</v>
      </c>
      <c r="C6" t="str">
        <f>'Rohdaten (Personen)'!I7</f>
        <v>dafür</v>
      </c>
      <c r="D6" t="str">
        <f>'Rohdaten (Personen)'!G7</f>
        <v>CDU</v>
      </c>
      <c r="F6" s="8" t="s">
        <v>354</v>
      </c>
      <c r="G6">
        <f>COUNTIF($B$2:$B$97,"Unbekannt")</f>
        <v>6</v>
      </c>
    </row>
    <row r="7">
      <c r="A7">
        <f>'Rohdaten (Personen)'!B8</f>
        <v>6</v>
      </c>
      <c r="B7" t="str">
        <f>'Rohdaten (Personen)'!K8</f>
        <v>Abitur</v>
      </c>
      <c r="C7" t="str">
        <f>'Rohdaten (Personen)'!I8</f>
        <v>dafür</v>
      </c>
      <c r="D7" t="str">
        <f>'Rohdaten (Personen)'!G8</f>
        <v>CDU</v>
      </c>
    </row>
    <row r="8">
      <c r="A8">
        <f>'Rohdaten (Personen)'!B9</f>
        <v>7</v>
      </c>
      <c r="B8" t="str">
        <f>'Rohdaten (Personen)'!K9</f>
        <v>Abitur</v>
      </c>
      <c r="C8" t="str">
        <f>'Rohdaten (Personen)'!I9</f>
        <v>dafür</v>
      </c>
      <c r="D8" t="str">
        <f>'Rohdaten (Personen)'!G9</f>
        <v>Grüne</v>
      </c>
    </row>
    <row r="9">
      <c r="A9">
        <f>'Rohdaten (Personen)'!B10</f>
        <v>8</v>
      </c>
      <c r="B9" t="str">
        <f>'Rohdaten (Personen)'!K10</f>
        <v>Volksschulabschluss</v>
      </c>
      <c r="C9" t="str">
        <f>'Rohdaten (Personen)'!I10</f>
        <v>dafür</v>
      </c>
      <c r="D9" t="str">
        <f>'Rohdaten (Personen)'!G10</f>
        <v>CSU</v>
      </c>
    </row>
    <row r="10">
      <c r="A10">
        <f>'Rohdaten (Personen)'!B11</f>
        <v>9</v>
      </c>
      <c r="B10" t="str">
        <f>'Rohdaten (Personen)'!K11</f>
        <v>Abitur</v>
      </c>
      <c r="C10" t="str">
        <f>'Rohdaten (Personen)'!I11</f>
        <v>dafür</v>
      </c>
      <c r="D10" t="str">
        <f>'Rohdaten (Personen)'!G11</f>
        <v>CDU</v>
      </c>
    </row>
    <row r="11">
      <c r="A11">
        <f>'Rohdaten (Personen)'!B12</f>
        <v>10</v>
      </c>
      <c r="B11" t="str">
        <f>'Rohdaten (Personen)'!K12</f>
        <v>Abitur</v>
      </c>
      <c r="C11" t="str">
        <f>'Rohdaten (Personen)'!I12</f>
        <v>dafür</v>
      </c>
      <c r="D11" t="str">
        <f>'Rohdaten (Personen)'!G12</f>
        <v>CSU</v>
      </c>
    </row>
    <row r="12">
      <c r="A12">
        <f>'Rohdaten (Personen)'!B13</f>
        <v>11</v>
      </c>
      <c r="B12" t="str">
        <f>'Rohdaten (Personen)'!K13</f>
        <v>unbekannt</v>
      </c>
      <c r="C12" t="str">
        <f>'Rohdaten (Personen)'!I13</f>
        <v>dafür</v>
      </c>
      <c r="D12" t="str">
        <f>'Rohdaten (Personen)'!G13</f>
        <v>CDU</v>
      </c>
    </row>
    <row r="13">
      <c r="A13">
        <f>'Rohdaten (Personen)'!B14</f>
        <v>12</v>
      </c>
      <c r="B13" t="str">
        <f>'Rohdaten (Personen)'!K14</f>
        <v>Abitur</v>
      </c>
      <c r="C13" t="str">
        <f>'Rohdaten (Personen)'!I14</f>
        <v>dafür</v>
      </c>
      <c r="D13" t="str">
        <f>'Rohdaten (Personen)'!G14</f>
        <v>CDU</v>
      </c>
    </row>
    <row r="14">
      <c r="A14">
        <f>'Rohdaten (Personen)'!B15</f>
        <v>13</v>
      </c>
      <c r="B14" t="str">
        <f>'Rohdaten (Personen)'!K15</f>
        <v>Abitur</v>
      </c>
      <c r="C14" t="str">
        <f>'Rohdaten (Personen)'!I15</f>
        <v>dafür</v>
      </c>
      <c r="D14" t="str">
        <f>'Rohdaten (Personen)'!G15</f>
        <v>SPD</v>
      </c>
    </row>
    <row r="15">
      <c r="A15">
        <f>'Rohdaten (Personen)'!B16</f>
        <v>14</v>
      </c>
      <c r="B15" t="str">
        <f>'Rohdaten (Personen)'!K16</f>
        <v>unbekannt</v>
      </c>
      <c r="C15" t="str">
        <f>'Rohdaten (Personen)'!I16</f>
        <v>dafür</v>
      </c>
      <c r="D15" t="str">
        <f>'Rohdaten (Personen)'!G16</f>
        <v>FW</v>
      </c>
    </row>
    <row r="16">
      <c r="A16">
        <f>'Rohdaten (Personen)'!B17</f>
        <v>15</v>
      </c>
      <c r="B16" t="str">
        <f>'Rohdaten (Personen)'!K17</f>
        <v>Abitur</v>
      </c>
      <c r="C16" t="str">
        <f>'Rohdaten (Personen)'!I17</f>
        <v>dafür</v>
      </c>
      <c r="D16" t="str">
        <f>'Rohdaten (Personen)'!G17</f>
        <v>CDU</v>
      </c>
    </row>
    <row r="17">
      <c r="A17">
        <f>'Rohdaten (Personen)'!B18</f>
        <v>16</v>
      </c>
      <c r="B17" t="str">
        <f>'Rohdaten (Personen)'!K18</f>
        <v>Abitur</v>
      </c>
      <c r="C17" t="str">
        <f>'Rohdaten (Personen)'!I18</f>
        <v>dafür</v>
      </c>
      <c r="D17" t="str">
        <f>'Rohdaten (Personen)'!G18</f>
        <v>CDU</v>
      </c>
    </row>
    <row r="18">
      <c r="A18">
        <f>'Rohdaten (Personen)'!B19</f>
        <v>17</v>
      </c>
      <c r="B18" t="str">
        <f>'Rohdaten (Personen)'!K19</f>
        <v>Abitur</v>
      </c>
      <c r="C18" t="str">
        <f>'Rohdaten (Personen)'!I19</f>
        <v>dafür</v>
      </c>
      <c r="D18" t="str">
        <f>'Rohdaten (Personen)'!G19</f>
        <v>Grüne</v>
      </c>
    </row>
    <row r="19">
      <c r="A19">
        <f>'Rohdaten (Personen)'!B20</f>
        <v>18</v>
      </c>
      <c r="B19" t="str">
        <f>'Rohdaten (Personen)'!K20</f>
        <v>Mittlere Reife</v>
      </c>
      <c r="C19" t="str">
        <f>'Rohdaten (Personen)'!I20</f>
        <v>dafür</v>
      </c>
      <c r="D19" t="str">
        <f>'Rohdaten (Personen)'!G20</f>
        <v>LKR</v>
      </c>
    </row>
    <row r="20">
      <c r="A20">
        <f>'Rohdaten (Personen)'!B21</f>
        <v>19</v>
      </c>
      <c r="B20" t="str">
        <f>'Rohdaten (Personen)'!K21</f>
        <v>Hochschule</v>
      </c>
      <c r="C20" t="str">
        <f>'Rohdaten (Personen)'!I21</f>
        <v>dafür</v>
      </c>
      <c r="D20" t="str">
        <f>'Rohdaten (Personen)'!G21</f>
        <v>Grüne</v>
      </c>
    </row>
    <row r="21">
      <c r="A21">
        <f>'Rohdaten (Personen)'!B22</f>
        <v>20</v>
      </c>
      <c r="B21" t="str">
        <f>'Rohdaten (Personen)'!K22</f>
        <v>Abitur</v>
      </c>
      <c r="C21" t="str">
        <f>'Rohdaten (Personen)'!I22</f>
        <v>dafür</v>
      </c>
      <c r="D21" t="str">
        <f>'Rohdaten (Personen)'!G22</f>
        <v>CSU</v>
      </c>
    </row>
    <row r="22">
      <c r="A22">
        <f>'Rohdaten (Personen)'!B23</f>
        <v>21</v>
      </c>
      <c r="B22" t="str">
        <f>'Rohdaten (Personen)'!K23</f>
        <v>Mittlere Reife</v>
      </c>
      <c r="C22" t="str">
        <f>'Rohdaten (Personen)'!I23</f>
        <v>abwesend</v>
      </c>
      <c r="D22" t="str">
        <f>'Rohdaten (Personen)'!G23</f>
        <v>LINKE</v>
      </c>
    </row>
    <row r="23">
      <c r="A23">
        <f>'Rohdaten (Personen)'!B24</f>
        <v>22</v>
      </c>
      <c r="B23" t="str">
        <f>'Rohdaten (Personen)'!K24</f>
        <v>unbekannt</v>
      </c>
      <c r="C23" t="str">
        <f>'Rohdaten (Personen)'!I24</f>
        <v>dafür</v>
      </c>
      <c r="D23" t="str">
        <f>'Rohdaten (Personen)'!G24</f>
        <v>Grüne</v>
      </c>
    </row>
    <row r="24">
      <c r="A24">
        <f>'Rohdaten (Personen)'!B25</f>
        <v>23</v>
      </c>
      <c r="B24" t="str">
        <f>'Rohdaten (Personen)'!K25</f>
        <v>Abitur</v>
      </c>
      <c r="C24" t="str">
        <f>'Rohdaten (Personen)'!I25</f>
        <v>dafür</v>
      </c>
      <c r="D24" t="str">
        <f>'Rohdaten (Personen)'!G25</f>
        <v>CDU</v>
      </c>
      <c r="F24" s="8" t="s">
        <v>352</v>
      </c>
      <c r="G24" s="8" t="s">
        <v>335</v>
      </c>
      <c r="J24" s="8" t="s">
        <v>339</v>
      </c>
      <c r="K24" s="8" t="s">
        <v>340</v>
      </c>
      <c r="L24" s="8" t="s">
        <v>341</v>
      </c>
    </row>
    <row r="25">
      <c r="A25">
        <f>'Rohdaten (Personen)'!B26</f>
        <v>24</v>
      </c>
      <c r="B25" t="str">
        <f>'Rohdaten (Personen)'!K26</f>
        <v>Abitur</v>
      </c>
      <c r="C25" t="str">
        <f>'Rohdaten (Personen)'!I26</f>
        <v>dafür</v>
      </c>
      <c r="D25" t="str">
        <f>'Rohdaten (Personen)'!G26</f>
        <v>FDP</v>
      </c>
      <c r="F25" t="str">
        <f t="shared" ref="F25:G25" si="1">B2</f>
        <v>Abitur</v>
      </c>
      <c r="G25" t="str">
        <f t="shared" si="1"/>
        <v>dafür</v>
      </c>
      <c r="I25" s="12" t="s">
        <v>27</v>
      </c>
      <c r="J25">
        <f>COUNTA(F25:F31,F33,F34,F36,F37,F39,F40,F41,F44,F47,F48,F49,F50,F51,F53:F72)</f>
        <v>40</v>
      </c>
      <c r="K25">
        <f>COUNTA(F75:F78,F80,F82:F87,F89:F100,F102,F104,F106:F107,F109:F112,F114,F114:F115,F117,F120)</f>
        <v>36</v>
      </c>
      <c r="L25">
        <f>COUNTA(F73:F74)</f>
        <v>2</v>
      </c>
    </row>
    <row r="26">
      <c r="A26">
        <f>'Rohdaten (Personen)'!B27</f>
        <v>25</v>
      </c>
      <c r="B26" t="str">
        <f>'Rohdaten (Personen)'!K27</f>
        <v>Abitur</v>
      </c>
      <c r="C26" t="str">
        <f>'Rohdaten (Personen)'!I27</f>
        <v>dafür</v>
      </c>
      <c r="D26" t="str">
        <f>'Rohdaten (Personen)'!G27</f>
        <v>CDU</v>
      </c>
      <c r="F26" t="str">
        <f t="shared" ref="F26:G26" si="2">B3</f>
        <v>Abitur</v>
      </c>
      <c r="G26" t="str">
        <f t="shared" si="2"/>
        <v>dafür</v>
      </c>
      <c r="I26" s="12" t="s">
        <v>353</v>
      </c>
      <c r="J26">
        <f>COUNTA(F32)</f>
        <v>1</v>
      </c>
      <c r="K26" s="12">
        <v>0.0</v>
      </c>
      <c r="L26" s="12">
        <v>0.0</v>
      </c>
    </row>
    <row r="27">
      <c r="A27">
        <f>'Rohdaten (Personen)'!B28</f>
        <v>26</v>
      </c>
      <c r="B27" t="str">
        <f>'Rohdaten (Personen)'!K28</f>
        <v>Abitur</v>
      </c>
      <c r="C27" t="str">
        <f>'Rohdaten (Personen)'!I28</f>
        <v>abwesend</v>
      </c>
      <c r="D27" t="str">
        <f>'Rohdaten (Personen)'!G28</f>
        <v>SPD</v>
      </c>
      <c r="F27" t="str">
        <f t="shared" ref="F27:G27" si="3">B4</f>
        <v>Abitur</v>
      </c>
      <c r="G27" t="str">
        <f t="shared" si="3"/>
        <v>dafür</v>
      </c>
      <c r="I27" s="12" t="s">
        <v>106</v>
      </c>
      <c r="J27">
        <f>COUNTA(F42,F45,F52)</f>
        <v>3</v>
      </c>
      <c r="K27">
        <f>COUNTA(F101,F103,F108)</f>
        <v>3</v>
      </c>
      <c r="L27" s="12">
        <v>0.0</v>
      </c>
    </row>
    <row r="28">
      <c r="A28">
        <f>'Rohdaten (Personen)'!B29</f>
        <v>27</v>
      </c>
      <c r="B28" t="str">
        <f>'Rohdaten (Personen)'!K29</f>
        <v>Abitur</v>
      </c>
      <c r="C28" t="str">
        <f>'Rohdaten (Personen)'!I29</f>
        <v>dafür</v>
      </c>
      <c r="D28" t="str">
        <f>'Rohdaten (Personen)'!G29</f>
        <v>CDU</v>
      </c>
      <c r="F28" t="str">
        <f t="shared" ref="F28:G28" si="4">B5</f>
        <v>Abitur</v>
      </c>
      <c r="G28" t="str">
        <f t="shared" si="4"/>
        <v>dafür</v>
      </c>
      <c r="I28" s="12" t="s">
        <v>108</v>
      </c>
      <c r="J28">
        <f>COUNTA(F43)</f>
        <v>1</v>
      </c>
      <c r="K28">
        <f>COUNTA(F79,F88,F105,F116,F119)</f>
        <v>5</v>
      </c>
      <c r="L28" s="12">
        <v>0.0</v>
      </c>
    </row>
    <row r="29">
      <c r="A29">
        <f>'Rohdaten (Personen)'!B30</f>
        <v>28</v>
      </c>
      <c r="B29" t="str">
        <f>'Rohdaten (Personen)'!K30</f>
        <v>Mittlere Reife</v>
      </c>
      <c r="C29" t="str">
        <f>'Rohdaten (Personen)'!I30</f>
        <v>dafür</v>
      </c>
      <c r="D29" t="str">
        <f>'Rohdaten (Personen)'!G30</f>
        <v>LKR</v>
      </c>
      <c r="F29" t="str">
        <f t="shared" ref="F29:G29" si="5">B6</f>
        <v>Abitur</v>
      </c>
      <c r="G29" t="str">
        <f t="shared" si="5"/>
        <v>dafür</v>
      </c>
      <c r="I29" s="12" t="s">
        <v>354</v>
      </c>
      <c r="J29">
        <f>COUNTA(F35,F38,F46)</f>
        <v>3</v>
      </c>
      <c r="K29">
        <f>COUNTA(F81,F113,F118)</f>
        <v>3</v>
      </c>
      <c r="L29" s="12">
        <v>0.0</v>
      </c>
    </row>
    <row r="30">
      <c r="A30">
        <f>'Rohdaten (Personen)'!B31</f>
        <v>29</v>
      </c>
      <c r="B30" t="str">
        <f>'Rohdaten (Personen)'!K31</f>
        <v>Abitur</v>
      </c>
      <c r="C30" t="str">
        <f>'Rohdaten (Personen)'!I31</f>
        <v>dafür</v>
      </c>
      <c r="D30" t="str">
        <f>'Rohdaten (Personen)'!G31</f>
        <v>CDU</v>
      </c>
      <c r="F30" t="str">
        <f t="shared" ref="F30:G30" si="6">B7</f>
        <v>Abitur</v>
      </c>
      <c r="G30" t="str">
        <f t="shared" si="6"/>
        <v>dafür</v>
      </c>
    </row>
    <row r="31">
      <c r="A31">
        <f>'Rohdaten (Personen)'!B32</f>
        <v>30</v>
      </c>
      <c r="B31" t="str">
        <f>'Rohdaten (Personen)'!K32</f>
        <v>Abitur</v>
      </c>
      <c r="C31" t="str">
        <f>'Rohdaten (Personen)'!I32</f>
        <v>dafür</v>
      </c>
      <c r="D31" t="str">
        <f>'Rohdaten (Personen)'!G32</f>
        <v>CDU</v>
      </c>
      <c r="F31" t="str">
        <f t="shared" ref="F31:G31" si="7">B8</f>
        <v>Abitur</v>
      </c>
      <c r="G31" t="str">
        <f t="shared" si="7"/>
        <v>dafür</v>
      </c>
    </row>
    <row r="32">
      <c r="A32">
        <f>'Rohdaten (Personen)'!B33</f>
        <v>31</v>
      </c>
      <c r="B32" t="str">
        <f>'Rohdaten (Personen)'!K33</f>
        <v>Abitur</v>
      </c>
      <c r="C32" t="str">
        <f>'Rohdaten (Personen)'!I33</f>
        <v>dafür</v>
      </c>
      <c r="D32" t="str">
        <f>'Rohdaten (Personen)'!G33</f>
        <v>CDU</v>
      </c>
      <c r="F32" t="str">
        <f t="shared" ref="F32:G32" si="8">B9</f>
        <v>Volksschulabschluss</v>
      </c>
      <c r="G32" t="str">
        <f t="shared" si="8"/>
        <v>dafür</v>
      </c>
    </row>
    <row r="33">
      <c r="A33">
        <f>'Rohdaten (Personen)'!B34</f>
        <v>32</v>
      </c>
      <c r="B33" t="str">
        <f>'Rohdaten (Personen)'!K34</f>
        <v>Abitur</v>
      </c>
      <c r="C33" t="str">
        <f>'Rohdaten (Personen)'!I34</f>
        <v>dafür</v>
      </c>
      <c r="D33" t="str">
        <f>'Rohdaten (Personen)'!G34</f>
        <v>CDU</v>
      </c>
      <c r="F33" t="str">
        <f t="shared" ref="F33:G33" si="9">B10</f>
        <v>Abitur</v>
      </c>
      <c r="G33" t="str">
        <f t="shared" si="9"/>
        <v>dafür</v>
      </c>
    </row>
    <row r="34">
      <c r="A34">
        <f>'Rohdaten (Personen)'!B35</f>
        <v>33</v>
      </c>
      <c r="B34" t="str">
        <f>'Rohdaten (Personen)'!K35</f>
        <v>Abitur</v>
      </c>
      <c r="C34" t="str">
        <f>'Rohdaten (Personen)'!I35</f>
        <v>dafür</v>
      </c>
      <c r="D34" t="str">
        <f>'Rohdaten (Personen)'!G35</f>
        <v>CDU</v>
      </c>
      <c r="F34" t="str">
        <f t="shared" ref="F34:G34" si="10">B11</f>
        <v>Abitur</v>
      </c>
      <c r="G34" t="str">
        <f t="shared" si="10"/>
        <v>dafür</v>
      </c>
    </row>
    <row r="35">
      <c r="A35">
        <f>'Rohdaten (Personen)'!B36</f>
        <v>34</v>
      </c>
      <c r="B35" t="str">
        <f>'Rohdaten (Personen)'!K36</f>
        <v>Abitur</v>
      </c>
      <c r="C35" t="str">
        <f>'Rohdaten (Personen)'!I36</f>
        <v>dafür</v>
      </c>
      <c r="D35" t="str">
        <f>'Rohdaten (Personen)'!G36</f>
        <v>CSU</v>
      </c>
      <c r="F35" t="str">
        <f t="shared" ref="F35:G35" si="11">B12</f>
        <v>unbekannt</v>
      </c>
      <c r="G35" t="str">
        <f t="shared" si="11"/>
        <v>dafür</v>
      </c>
    </row>
    <row r="36">
      <c r="A36">
        <f>'Rohdaten (Personen)'!B37</f>
        <v>35</v>
      </c>
      <c r="B36" t="str">
        <f>'Rohdaten (Personen)'!K37</f>
        <v>Abitur</v>
      </c>
      <c r="C36" t="str">
        <f>'Rohdaten (Personen)'!I37</f>
        <v>dafür</v>
      </c>
      <c r="D36" t="str">
        <f>'Rohdaten (Personen)'!G37</f>
        <v>CDU</v>
      </c>
      <c r="F36" t="str">
        <f t="shared" ref="F36:G36" si="12">B13</f>
        <v>Abitur</v>
      </c>
      <c r="G36" t="str">
        <f t="shared" si="12"/>
        <v>dafür</v>
      </c>
    </row>
    <row r="37">
      <c r="A37">
        <f>'Rohdaten (Personen)'!B38</f>
        <v>36</v>
      </c>
      <c r="B37" t="str">
        <f>'Rohdaten (Personen)'!K38</f>
        <v>Abitur</v>
      </c>
      <c r="C37" t="str">
        <f>'Rohdaten (Personen)'!I38</f>
        <v>dafür</v>
      </c>
      <c r="D37" t="str">
        <f>'Rohdaten (Personen)'!G38</f>
        <v>CDU</v>
      </c>
      <c r="F37" t="str">
        <f t="shared" ref="F37:G37" si="13">B14</f>
        <v>Abitur</v>
      </c>
      <c r="G37" t="str">
        <f t="shared" si="13"/>
        <v>dafür</v>
      </c>
    </row>
    <row r="38">
      <c r="A38">
        <f>'Rohdaten (Personen)'!B39</f>
        <v>37</v>
      </c>
      <c r="B38" t="str">
        <f>'Rohdaten (Personen)'!K39</f>
        <v>Abitur</v>
      </c>
      <c r="C38" t="str">
        <f>'Rohdaten (Personen)'!I39</f>
        <v>dafür</v>
      </c>
      <c r="D38" t="str">
        <f>'Rohdaten (Personen)'!G39</f>
        <v>CDU</v>
      </c>
      <c r="F38" t="str">
        <f t="shared" ref="F38:G38" si="14">B15</f>
        <v>unbekannt</v>
      </c>
      <c r="G38" t="str">
        <f t="shared" si="14"/>
        <v>dafür</v>
      </c>
    </row>
    <row r="39">
      <c r="A39">
        <f>'Rohdaten (Personen)'!B40</f>
        <v>38</v>
      </c>
      <c r="B39" t="str">
        <f>'Rohdaten (Personen)'!K40</f>
        <v>Abitur</v>
      </c>
      <c r="C39" t="str">
        <f>'Rohdaten (Personen)'!I40</f>
        <v>dafür</v>
      </c>
      <c r="D39" t="str">
        <f>'Rohdaten (Personen)'!G40</f>
        <v>CDU</v>
      </c>
      <c r="F39" t="str">
        <f t="shared" ref="F39:G39" si="15">B16</f>
        <v>Abitur</v>
      </c>
      <c r="G39" t="str">
        <f t="shared" si="15"/>
        <v>dafür</v>
      </c>
    </row>
    <row r="40">
      <c r="A40">
        <f>'Rohdaten (Personen)'!B41</f>
        <v>39</v>
      </c>
      <c r="B40" t="str">
        <f>'Rohdaten (Personen)'!K41</f>
        <v>Abitur</v>
      </c>
      <c r="C40" t="str">
        <f>'Rohdaten (Personen)'!I41</f>
        <v>dafür</v>
      </c>
      <c r="D40" t="str">
        <f>'Rohdaten (Personen)'!G41</f>
        <v>CDU</v>
      </c>
      <c r="F40" t="str">
        <f t="shared" ref="F40:G40" si="16">B17</f>
        <v>Abitur</v>
      </c>
      <c r="G40" t="str">
        <f t="shared" si="16"/>
        <v>dafür</v>
      </c>
    </row>
    <row r="41">
      <c r="A41">
        <f>'Rohdaten (Personen)'!B42</f>
        <v>40</v>
      </c>
      <c r="B41" t="str">
        <f>'Rohdaten (Personen)'!K42</f>
        <v>Abitur</v>
      </c>
      <c r="C41" t="str">
        <f>'Rohdaten (Personen)'!I42</f>
        <v>dafür</v>
      </c>
      <c r="D41" t="str">
        <f>'Rohdaten (Personen)'!G42</f>
        <v>CDU</v>
      </c>
      <c r="F41" t="str">
        <f t="shared" ref="F41:G41" si="17">B18</f>
        <v>Abitur</v>
      </c>
      <c r="G41" t="str">
        <f t="shared" si="17"/>
        <v>dafür</v>
      </c>
    </row>
    <row r="42">
      <c r="A42">
        <f>'Rohdaten (Personen)'!B43</f>
        <v>41</v>
      </c>
      <c r="B42" t="str">
        <f>'Rohdaten (Personen)'!K43</f>
        <v>Abitur</v>
      </c>
      <c r="C42" t="str">
        <f>'Rohdaten (Personen)'!I43</f>
        <v>dafür</v>
      </c>
      <c r="D42" t="str">
        <f>'Rohdaten (Personen)'!G43</f>
        <v>LKR</v>
      </c>
      <c r="F42" t="str">
        <f t="shared" ref="F42:G42" si="18">B19</f>
        <v>Mittlere Reife</v>
      </c>
      <c r="G42" t="str">
        <f t="shared" si="18"/>
        <v>dafür</v>
      </c>
    </row>
    <row r="43">
      <c r="A43">
        <f>'Rohdaten (Personen)'!B44</f>
        <v>42</v>
      </c>
      <c r="B43" t="str">
        <f>'Rohdaten (Personen)'!K44</f>
        <v>Abitur</v>
      </c>
      <c r="C43" t="str">
        <f>'Rohdaten (Personen)'!I44</f>
        <v>dafür</v>
      </c>
      <c r="D43" t="str">
        <f>'Rohdaten (Personen)'!G44</f>
        <v>Grüne</v>
      </c>
      <c r="F43" t="str">
        <f t="shared" ref="F43:G43" si="19">B20</f>
        <v>Hochschule</v>
      </c>
      <c r="G43" t="str">
        <f t="shared" si="19"/>
        <v>dafür</v>
      </c>
    </row>
    <row r="44">
      <c r="A44">
        <f>'Rohdaten (Personen)'!B45</f>
        <v>43</v>
      </c>
      <c r="B44" t="str">
        <f>'Rohdaten (Personen)'!K45</f>
        <v>Abitur</v>
      </c>
      <c r="C44" t="str">
        <f>'Rohdaten (Personen)'!I45</f>
        <v>dafür</v>
      </c>
      <c r="D44" t="str">
        <f>'Rohdaten (Personen)'!G45</f>
        <v>CDU</v>
      </c>
      <c r="F44" t="str">
        <f t="shared" ref="F44:G44" si="20">B21</f>
        <v>Abitur</v>
      </c>
      <c r="G44" t="str">
        <f t="shared" si="20"/>
        <v>dafür</v>
      </c>
    </row>
    <row r="45">
      <c r="A45">
        <f>'Rohdaten (Personen)'!B46</f>
        <v>44</v>
      </c>
      <c r="B45" t="str">
        <f>'Rohdaten (Personen)'!K46</f>
        <v>Abitur</v>
      </c>
      <c r="C45" t="str">
        <f>'Rohdaten (Personen)'!I46</f>
        <v>dafür</v>
      </c>
      <c r="D45" t="str">
        <f>'Rohdaten (Personen)'!G46</f>
        <v>CDU</v>
      </c>
      <c r="F45" t="str">
        <f t="shared" ref="F45:G45" si="21">B22</f>
        <v>Mittlere Reife</v>
      </c>
      <c r="G45" t="str">
        <f t="shared" si="21"/>
        <v>abwesend</v>
      </c>
    </row>
    <row r="46">
      <c r="A46">
        <f>'Rohdaten (Personen)'!B47</f>
        <v>45</v>
      </c>
      <c r="B46" t="str">
        <f>'Rohdaten (Personen)'!K47</f>
        <v>Abitur</v>
      </c>
      <c r="C46" t="str">
        <f>'Rohdaten (Personen)'!I47</f>
        <v>dafür</v>
      </c>
      <c r="D46" t="str">
        <f>'Rohdaten (Personen)'!G47</f>
        <v>CSU</v>
      </c>
      <c r="F46" t="str">
        <f t="shared" ref="F46:G46" si="22">B23</f>
        <v>unbekannt</v>
      </c>
      <c r="G46" t="str">
        <f t="shared" si="22"/>
        <v>dafür</v>
      </c>
    </row>
    <row r="47">
      <c r="A47">
        <f>'Rohdaten (Personen)'!B48</f>
        <v>46</v>
      </c>
      <c r="B47" t="str">
        <f>'Rohdaten (Personen)'!K48</f>
        <v>Abitur</v>
      </c>
      <c r="C47" t="str">
        <f>'Rohdaten (Personen)'!I48</f>
        <v>dafür</v>
      </c>
      <c r="D47" t="str">
        <f>'Rohdaten (Personen)'!G48</f>
        <v>CDU</v>
      </c>
      <c r="F47" t="str">
        <f t="shared" ref="F47:G47" si="23">B24</f>
        <v>Abitur</v>
      </c>
      <c r="G47" t="str">
        <f t="shared" si="23"/>
        <v>dafür</v>
      </c>
    </row>
    <row r="48">
      <c r="A48">
        <f>'Rohdaten (Personen)'!B49</f>
        <v>47</v>
      </c>
      <c r="B48" t="str">
        <f>'Rohdaten (Personen)'!K49</f>
        <v>Abitur</v>
      </c>
      <c r="C48" t="str">
        <f>'Rohdaten (Personen)'!I49</f>
        <v>dafür</v>
      </c>
      <c r="D48" t="str">
        <f>'Rohdaten (Personen)'!G49</f>
        <v>CDU</v>
      </c>
      <c r="F48" t="str">
        <f t="shared" ref="F48:G48" si="24">B25</f>
        <v>Abitur</v>
      </c>
      <c r="G48" t="str">
        <f t="shared" si="24"/>
        <v>dafür</v>
      </c>
    </row>
    <row r="49">
      <c r="A49">
        <f>'Rohdaten (Personen)'!B50</f>
        <v>48</v>
      </c>
      <c r="B49" t="str">
        <f>'Rohdaten (Personen)'!K50</f>
        <v>Abitur</v>
      </c>
      <c r="C49" t="str">
        <f>'Rohdaten (Personen)'!I50</f>
        <v>dafür</v>
      </c>
      <c r="D49" t="str">
        <f>'Rohdaten (Personen)'!G50</f>
        <v>CDU</v>
      </c>
      <c r="F49" t="str">
        <f t="shared" ref="F49:G49" si="25">B26</f>
        <v>Abitur</v>
      </c>
      <c r="G49" t="str">
        <f t="shared" si="25"/>
        <v>dafür</v>
      </c>
    </row>
    <row r="50">
      <c r="A50">
        <f>'Rohdaten (Personen)'!B51</f>
        <v>49</v>
      </c>
      <c r="B50" t="str">
        <f>'Rohdaten (Personen)'!K51</f>
        <v>Abitur</v>
      </c>
      <c r="C50" t="str">
        <f>'Rohdaten (Personen)'!I51</f>
        <v>abwesend</v>
      </c>
      <c r="D50" t="str">
        <f>'Rohdaten (Personen)'!G51</f>
        <v>CDU</v>
      </c>
      <c r="F50" t="str">
        <f t="shared" ref="F50:G50" si="26">B27</f>
        <v>Abitur</v>
      </c>
      <c r="G50" t="str">
        <f t="shared" si="26"/>
        <v>abwesend</v>
      </c>
    </row>
    <row r="51">
      <c r="A51">
        <f>'Rohdaten (Personen)'!B52</f>
        <v>50</v>
      </c>
      <c r="B51" t="str">
        <f>'Rohdaten (Personen)'!K52</f>
        <v>Abitur</v>
      </c>
      <c r="C51" t="str">
        <f>'Rohdaten (Personen)'!I52</f>
        <v>enthalten</v>
      </c>
      <c r="D51" t="str">
        <f>'Rohdaten (Personen)'!G52</f>
        <v>SPD</v>
      </c>
      <c r="F51" t="str">
        <f t="shared" ref="F51:G51" si="27">B28</f>
        <v>Abitur</v>
      </c>
      <c r="G51" t="str">
        <f t="shared" si="27"/>
        <v>dafür</v>
      </c>
      <c r="I51" s="14" t="s">
        <v>13</v>
      </c>
      <c r="J51" s="14" t="s">
        <v>352</v>
      </c>
      <c r="M51" s="8" t="s">
        <v>27</v>
      </c>
      <c r="N51" s="8" t="s">
        <v>353</v>
      </c>
      <c r="O51" s="8" t="s">
        <v>106</v>
      </c>
      <c r="P51" s="8" t="s">
        <v>108</v>
      </c>
      <c r="Q51" s="8" t="s">
        <v>354</v>
      </c>
    </row>
    <row r="52">
      <c r="A52">
        <f>'Rohdaten (Personen)'!B53</f>
        <v>51</v>
      </c>
      <c r="B52" t="str">
        <f>'Rohdaten (Personen)'!K53</f>
        <v>Abitur</v>
      </c>
      <c r="C52" t="str">
        <f>'Rohdaten (Personen)'!I53</f>
        <v>dagegen</v>
      </c>
      <c r="D52" t="str">
        <f>'Rohdaten (Personen)'!G53</f>
        <v>ÖDP</v>
      </c>
      <c r="F52" t="str">
        <f t="shared" ref="F52:G52" si="28">B29</f>
        <v>Mittlere Reife</v>
      </c>
      <c r="G52" t="str">
        <f t="shared" si="28"/>
        <v>dafür</v>
      </c>
      <c r="I52" s="9" t="s">
        <v>149</v>
      </c>
      <c r="J52" s="10" t="s">
        <v>27</v>
      </c>
      <c r="L52" s="12" t="s">
        <v>348</v>
      </c>
      <c r="M52">
        <f>COUNTA(J52)</f>
        <v>1</v>
      </c>
      <c r="N52" s="12">
        <v>0.0</v>
      </c>
      <c r="O52" s="12">
        <v>0.0</v>
      </c>
      <c r="P52" s="12">
        <v>0.0</v>
      </c>
      <c r="Q52" s="12">
        <v>0.0</v>
      </c>
    </row>
    <row r="53">
      <c r="A53">
        <f>'Rohdaten (Personen)'!B54</f>
        <v>52</v>
      </c>
      <c r="B53" t="str">
        <f>'Rohdaten (Personen)'!K54</f>
        <v>Abitur</v>
      </c>
      <c r="C53" t="str">
        <f>'Rohdaten (Personen)'!I54</f>
        <v>dafür</v>
      </c>
      <c r="D53" t="str">
        <f>'Rohdaten (Personen)'!G54</f>
        <v>SPD</v>
      </c>
      <c r="F53" t="str">
        <f t="shared" ref="F53:G53" si="29">B30</f>
        <v>Abitur</v>
      </c>
      <c r="G53" t="str">
        <f t="shared" si="29"/>
        <v>dafür</v>
      </c>
      <c r="I53" s="9" t="s">
        <v>22</v>
      </c>
      <c r="J53" s="10" t="s">
        <v>27</v>
      </c>
      <c r="L53" s="12" t="s">
        <v>22</v>
      </c>
      <c r="M53">
        <f>COUNTA(J53:J57,J59:J81)</f>
        <v>28</v>
      </c>
      <c r="N53" s="12">
        <v>0.0</v>
      </c>
      <c r="O53" s="12">
        <v>0.0</v>
      </c>
      <c r="P53" s="12">
        <v>0.0</v>
      </c>
      <c r="Q53">
        <f>COUNTA(J58)</f>
        <v>1</v>
      </c>
    </row>
    <row r="54">
      <c r="A54">
        <f>'Rohdaten (Personen)'!B55</f>
        <v>53</v>
      </c>
      <c r="B54" t="str">
        <f>'Rohdaten (Personen)'!K55</f>
        <v>Abitur</v>
      </c>
      <c r="C54" t="str">
        <f>'Rohdaten (Personen)'!I55</f>
        <v>dagegen</v>
      </c>
      <c r="D54" t="str">
        <f>'Rohdaten (Personen)'!G55</f>
        <v>Parteilos</v>
      </c>
      <c r="F54" t="str">
        <f t="shared" ref="F54:G54" si="30">B31</f>
        <v>Abitur</v>
      </c>
      <c r="G54" t="str">
        <f t="shared" si="30"/>
        <v>dafür</v>
      </c>
      <c r="I54" s="9" t="s">
        <v>22</v>
      </c>
      <c r="J54" s="10" t="s">
        <v>27</v>
      </c>
      <c r="L54" s="12" t="s">
        <v>62</v>
      </c>
      <c r="M54">
        <f>COUNTA(J83:J86)</f>
        <v>4</v>
      </c>
      <c r="N54">
        <f>COUNTA(J82)</f>
        <v>1</v>
      </c>
      <c r="O54" s="12">
        <v>0.0</v>
      </c>
      <c r="P54" s="12">
        <v>0.0</v>
      </c>
      <c r="Q54" s="12">
        <v>0.0</v>
      </c>
    </row>
    <row r="55">
      <c r="A55">
        <f>'Rohdaten (Personen)'!B56</f>
        <v>54</v>
      </c>
      <c r="B55" t="str">
        <f>'Rohdaten (Personen)'!K56</f>
        <v>Abitur</v>
      </c>
      <c r="C55" t="str">
        <f>'Rohdaten (Personen)'!I56</f>
        <v>dagegen</v>
      </c>
      <c r="D55" t="str">
        <f>'Rohdaten (Personen)'!G56</f>
        <v>LINKE</v>
      </c>
      <c r="F55" t="str">
        <f t="shared" ref="F55:G55" si="31">B32</f>
        <v>Abitur</v>
      </c>
      <c r="G55" t="str">
        <f t="shared" si="31"/>
        <v>dafür</v>
      </c>
      <c r="I55" s="9" t="s">
        <v>22</v>
      </c>
      <c r="J55" s="10" t="s">
        <v>27</v>
      </c>
      <c r="L55" s="12" t="s">
        <v>349</v>
      </c>
      <c r="M55">
        <f>COUNTA(J87)</f>
        <v>1</v>
      </c>
      <c r="N55" s="12">
        <v>0.0</v>
      </c>
      <c r="O55" s="12">
        <v>0.0</v>
      </c>
      <c r="P55" s="12">
        <v>0.0</v>
      </c>
      <c r="Q55" s="12">
        <v>0.0</v>
      </c>
    </row>
    <row r="56">
      <c r="A56">
        <f>'Rohdaten (Personen)'!B57</f>
        <v>55</v>
      </c>
      <c r="B56" t="str">
        <f>'Rohdaten (Personen)'!K57</f>
        <v>Hochschule</v>
      </c>
      <c r="C56" t="str">
        <f>'Rohdaten (Personen)'!I57</f>
        <v>dafür</v>
      </c>
      <c r="D56" t="str">
        <f>'Rohdaten (Personen)'!G57</f>
        <v>SPD</v>
      </c>
      <c r="F56" t="str">
        <f t="shared" ref="F56:G56" si="32">B33</f>
        <v>Abitur</v>
      </c>
      <c r="G56" t="str">
        <f t="shared" si="32"/>
        <v>dafür</v>
      </c>
      <c r="I56" s="9" t="s">
        <v>22</v>
      </c>
      <c r="J56" s="10" t="s">
        <v>27</v>
      </c>
      <c r="L56" s="12" t="s">
        <v>125</v>
      </c>
      <c r="M56">
        <f>COUNTA(J88:J90)</f>
        <v>3</v>
      </c>
      <c r="N56" s="12">
        <v>0.0</v>
      </c>
      <c r="O56" s="12">
        <v>0.0</v>
      </c>
      <c r="P56" s="12">
        <v>0.0</v>
      </c>
      <c r="Q56" s="12">
        <v>0.0</v>
      </c>
    </row>
    <row r="57">
      <c r="A57">
        <f>'Rohdaten (Personen)'!B58</f>
        <v>56</v>
      </c>
      <c r="B57" t="str">
        <f>'Rohdaten (Personen)'!K58</f>
        <v>Abitur</v>
      </c>
      <c r="C57" t="str">
        <f>'Rohdaten (Personen)'!I58</f>
        <v>dafür</v>
      </c>
      <c r="D57" t="str">
        <f>'Rohdaten (Personen)'!G58</f>
        <v>SPD</v>
      </c>
      <c r="F57" t="str">
        <f t="shared" ref="F57:G57" si="33">B34</f>
        <v>Abitur</v>
      </c>
      <c r="G57" t="str">
        <f t="shared" si="33"/>
        <v>dafür</v>
      </c>
      <c r="I57" s="9" t="s">
        <v>22</v>
      </c>
      <c r="J57" s="10" t="s">
        <v>27</v>
      </c>
      <c r="L57" s="12" t="s">
        <v>88</v>
      </c>
      <c r="M57" s="12">
        <v>0.0</v>
      </c>
      <c r="N57" s="12">
        <v>0.0</v>
      </c>
      <c r="O57">
        <f>COUNTA(J92)</f>
        <v>1</v>
      </c>
      <c r="P57" s="12">
        <v>0.0</v>
      </c>
      <c r="Q57">
        <f>COUNTA(J91)</f>
        <v>1</v>
      </c>
    </row>
    <row r="58">
      <c r="A58">
        <f>'Rohdaten (Personen)'!B59</f>
        <v>57</v>
      </c>
      <c r="B58" t="str">
        <f>'Rohdaten (Personen)'!K59</f>
        <v>unbekannt</v>
      </c>
      <c r="C58" t="str">
        <f>'Rohdaten (Personen)'!I59</f>
        <v>dagegen</v>
      </c>
      <c r="D58" t="str">
        <f>'Rohdaten (Personen)'!G59</f>
        <v>Grüne</v>
      </c>
      <c r="F58" t="str">
        <f t="shared" ref="F58:G58" si="34">B35</f>
        <v>Abitur</v>
      </c>
      <c r="G58" t="str">
        <f t="shared" si="34"/>
        <v>dafür</v>
      </c>
      <c r="I58" s="9" t="s">
        <v>22</v>
      </c>
      <c r="J58" s="10" t="s">
        <v>81</v>
      </c>
      <c r="L58" s="12" t="s">
        <v>40</v>
      </c>
      <c r="M58">
        <f>COUNTA(J93:J95,J98,J100,J102,J103)</f>
        <v>7</v>
      </c>
      <c r="N58" s="12">
        <v>0.0</v>
      </c>
      <c r="O58" s="12">
        <v>0.0</v>
      </c>
      <c r="P58">
        <f>COUNTA(J96,J101)</f>
        <v>2</v>
      </c>
      <c r="Q58">
        <f>COUNTA(J97,J99)</f>
        <v>2</v>
      </c>
    </row>
    <row r="59">
      <c r="A59">
        <f>'Rohdaten (Personen)'!B60</f>
        <v>58</v>
      </c>
      <c r="B59" t="str">
        <f>'Rohdaten (Personen)'!K60</f>
        <v>Abitur</v>
      </c>
      <c r="C59" t="str">
        <f>'Rohdaten (Personen)'!I60</f>
        <v>dafür</v>
      </c>
      <c r="D59" t="str">
        <f>'Rohdaten (Personen)'!G60</f>
        <v>SPD</v>
      </c>
      <c r="F59" t="str">
        <f t="shared" ref="F59:G59" si="35">B36</f>
        <v>Abitur</v>
      </c>
      <c r="G59" t="str">
        <f t="shared" si="35"/>
        <v>dafür</v>
      </c>
      <c r="I59" s="9" t="s">
        <v>22</v>
      </c>
      <c r="J59" s="10" t="s">
        <v>27</v>
      </c>
      <c r="L59" s="12" t="s">
        <v>350</v>
      </c>
      <c r="M59">
        <f>COUNTA(J105:J110)</f>
        <v>6</v>
      </c>
      <c r="N59" s="12">
        <v>0.0</v>
      </c>
      <c r="O59">
        <f>COUNTA(J104)</f>
        <v>1</v>
      </c>
      <c r="P59" s="12">
        <v>0.0</v>
      </c>
      <c r="Q59" s="12">
        <v>0.0</v>
      </c>
    </row>
    <row r="60">
      <c r="A60">
        <f>'Rohdaten (Personen)'!B61</f>
        <v>59</v>
      </c>
      <c r="B60" t="str">
        <f>'Rohdaten (Personen)'!K61</f>
        <v>Abitur</v>
      </c>
      <c r="C60" t="str">
        <f>'Rohdaten (Personen)'!I61</f>
        <v>dagegen</v>
      </c>
      <c r="D60" t="str">
        <f>'Rohdaten (Personen)'!G61</f>
        <v>Grüne</v>
      </c>
      <c r="F60" t="str">
        <f t="shared" ref="F60:G60" si="36">B37</f>
        <v>Abitur</v>
      </c>
      <c r="G60" t="str">
        <f t="shared" si="36"/>
        <v>dafür</v>
      </c>
      <c r="I60" s="9" t="s">
        <v>22</v>
      </c>
      <c r="J60" s="10" t="s">
        <v>27</v>
      </c>
      <c r="L60" s="12" t="s">
        <v>104</v>
      </c>
      <c r="M60">
        <f>COUNTA(J113:J115)</f>
        <v>3</v>
      </c>
      <c r="N60" s="12">
        <v>0.0</v>
      </c>
      <c r="O60">
        <f>COUNTA(J111:J112)</f>
        <v>2</v>
      </c>
      <c r="P60" s="12">
        <v>0.0</v>
      </c>
      <c r="Q60" s="12">
        <v>0.0</v>
      </c>
    </row>
    <row r="61">
      <c r="A61">
        <f>'Rohdaten (Personen)'!B62</f>
        <v>60</v>
      </c>
      <c r="B61" t="str">
        <f>'Rohdaten (Personen)'!K62</f>
        <v>Abitur</v>
      </c>
      <c r="C61" t="str">
        <f>'Rohdaten (Personen)'!I62</f>
        <v>dagegen</v>
      </c>
      <c r="D61" t="str">
        <f>'Rohdaten (Personen)'!G62</f>
        <v>FDP</v>
      </c>
      <c r="F61" t="str">
        <f t="shared" ref="F61:G61" si="37">B38</f>
        <v>Abitur</v>
      </c>
      <c r="G61" t="str">
        <f t="shared" si="37"/>
        <v>dafür</v>
      </c>
      <c r="I61" s="9" t="s">
        <v>22</v>
      </c>
      <c r="J61" s="10" t="s">
        <v>27</v>
      </c>
      <c r="L61" s="12" t="s">
        <v>286</v>
      </c>
      <c r="M61" s="12">
        <v>0.0</v>
      </c>
      <c r="N61" s="12">
        <v>0.0</v>
      </c>
      <c r="O61" s="12">
        <v>0.0</v>
      </c>
      <c r="P61">
        <f>COUNTA(J116)</f>
        <v>1</v>
      </c>
      <c r="Q61" s="12">
        <v>0.0</v>
      </c>
    </row>
    <row r="62">
      <c r="A62">
        <f>'Rohdaten (Personen)'!B63</f>
        <v>61</v>
      </c>
      <c r="B62" t="str">
        <f>'Rohdaten (Personen)'!K63</f>
        <v>Abitur</v>
      </c>
      <c r="C62" t="str">
        <f>'Rohdaten (Personen)'!I63</f>
        <v>dagegen</v>
      </c>
      <c r="D62" t="str">
        <f>'Rohdaten (Personen)'!G63</f>
        <v>SPD</v>
      </c>
      <c r="F62" t="str">
        <f t="shared" ref="F62:G62" si="38">B39</f>
        <v>Abitur</v>
      </c>
      <c r="G62" t="str">
        <f t="shared" si="38"/>
        <v>dafür</v>
      </c>
      <c r="I62" s="9" t="s">
        <v>22</v>
      </c>
      <c r="J62" s="10" t="s">
        <v>27</v>
      </c>
      <c r="L62" s="12" t="s">
        <v>229</v>
      </c>
      <c r="M62">
        <f t="shared" ref="M62:M65" si="40">COUNTA(J117)</f>
        <v>1</v>
      </c>
      <c r="N62" s="12">
        <v>0.0</v>
      </c>
      <c r="O62" s="12">
        <v>0.0</v>
      </c>
      <c r="P62" s="12">
        <v>0.0</v>
      </c>
      <c r="Q62" s="12">
        <v>0.0</v>
      </c>
    </row>
    <row r="63">
      <c r="A63">
        <f>'Rohdaten (Personen)'!B64</f>
        <v>62</v>
      </c>
      <c r="B63" t="str">
        <f>'Rohdaten (Personen)'!K64</f>
        <v>Abitur</v>
      </c>
      <c r="C63" t="str">
        <f>'Rohdaten (Personen)'!I64</f>
        <v>dagegen</v>
      </c>
      <c r="D63" t="str">
        <f>'Rohdaten (Personen)'!G64</f>
        <v>SPD</v>
      </c>
      <c r="F63" t="str">
        <f t="shared" ref="F63:G63" si="39">B40</f>
        <v>Abitur</v>
      </c>
      <c r="G63" t="str">
        <f t="shared" si="39"/>
        <v>dafür</v>
      </c>
      <c r="I63" s="9" t="s">
        <v>22</v>
      </c>
      <c r="J63" s="10" t="s">
        <v>27</v>
      </c>
      <c r="L63" s="12" t="s">
        <v>236</v>
      </c>
      <c r="M63">
        <f t="shared" si="40"/>
        <v>1</v>
      </c>
      <c r="N63" s="12">
        <v>0.0</v>
      </c>
      <c r="O63" s="12">
        <v>0.0</v>
      </c>
      <c r="P63" s="12">
        <v>0.0</v>
      </c>
      <c r="Q63" s="12">
        <v>0.0</v>
      </c>
    </row>
    <row r="64">
      <c r="A64">
        <f>'Rohdaten (Personen)'!B65</f>
        <v>63</v>
      </c>
      <c r="B64" t="str">
        <f>'Rohdaten (Personen)'!K65</f>
        <v>Abitur</v>
      </c>
      <c r="C64" t="str">
        <f>'Rohdaten (Personen)'!I65</f>
        <v>dafür</v>
      </c>
      <c r="D64" t="str">
        <f>'Rohdaten (Personen)'!G65</f>
        <v>SPD</v>
      </c>
      <c r="F64" t="str">
        <f t="shared" ref="F64:G64" si="41">B41</f>
        <v>Abitur</v>
      </c>
      <c r="G64" t="str">
        <f t="shared" si="41"/>
        <v>dafür</v>
      </c>
      <c r="I64" s="9" t="s">
        <v>22</v>
      </c>
      <c r="J64" s="10" t="s">
        <v>27</v>
      </c>
      <c r="L64" s="12" t="s">
        <v>355</v>
      </c>
      <c r="M64">
        <f t="shared" si="40"/>
        <v>1</v>
      </c>
      <c r="N64" s="12">
        <v>0.0</v>
      </c>
      <c r="O64" s="12">
        <v>0.0</v>
      </c>
      <c r="P64" s="12">
        <v>0.0</v>
      </c>
      <c r="Q64" s="12">
        <v>0.0</v>
      </c>
    </row>
    <row r="65">
      <c r="A65">
        <f>'Rohdaten (Personen)'!B66</f>
        <v>64</v>
      </c>
      <c r="B65" t="str">
        <f>'Rohdaten (Personen)'!K66</f>
        <v>Hochschule</v>
      </c>
      <c r="C65" t="str">
        <f>'Rohdaten (Personen)'!I66</f>
        <v>dagegen</v>
      </c>
      <c r="D65" t="str">
        <f>'Rohdaten (Personen)'!G66</f>
        <v>Grüne</v>
      </c>
      <c r="F65" t="str">
        <f t="shared" ref="F65:G65" si="42">B42</f>
        <v>Abitur</v>
      </c>
      <c r="G65" t="str">
        <f t="shared" si="42"/>
        <v>dafür</v>
      </c>
      <c r="I65" s="9" t="s">
        <v>22</v>
      </c>
      <c r="J65" s="10" t="s">
        <v>27</v>
      </c>
      <c r="L65" s="12" t="s">
        <v>297</v>
      </c>
      <c r="M65">
        <f t="shared" si="40"/>
        <v>1</v>
      </c>
      <c r="N65" s="12">
        <v>0.0</v>
      </c>
      <c r="O65" s="12">
        <v>0.0</v>
      </c>
      <c r="P65" s="12">
        <v>0.0</v>
      </c>
      <c r="Q65" s="12">
        <v>0.0</v>
      </c>
    </row>
    <row r="66">
      <c r="A66">
        <f>'Rohdaten (Personen)'!B67</f>
        <v>65</v>
      </c>
      <c r="B66" t="str">
        <f>'Rohdaten (Personen)'!K67</f>
        <v>Abitur</v>
      </c>
      <c r="C66" t="str">
        <f>'Rohdaten (Personen)'!I67</f>
        <v>dafür</v>
      </c>
      <c r="D66" t="str">
        <f>'Rohdaten (Personen)'!G67</f>
        <v>SPD</v>
      </c>
      <c r="F66" t="str">
        <f t="shared" ref="F66:G66" si="43">B43</f>
        <v>Abitur</v>
      </c>
      <c r="G66" t="str">
        <f t="shared" si="43"/>
        <v>dafür</v>
      </c>
      <c r="I66" s="9" t="s">
        <v>22</v>
      </c>
      <c r="J66" s="10" t="s">
        <v>27</v>
      </c>
      <c r="L66" s="12" t="s">
        <v>31</v>
      </c>
      <c r="M66">
        <f>COUNTA(J121:J125,J127:J138,J142:J143,J145)</f>
        <v>20</v>
      </c>
      <c r="N66" s="12">
        <v>0.0</v>
      </c>
      <c r="O66">
        <f>COUNTA(J139,J141)</f>
        <v>2</v>
      </c>
      <c r="P66">
        <f>COUNTA(J126,J140,J147)</f>
        <v>3</v>
      </c>
      <c r="Q66">
        <f>COUNTA(J144,J146)</f>
        <v>2</v>
      </c>
    </row>
    <row r="67">
      <c r="A67">
        <f>'Rohdaten (Personen)'!B68</f>
        <v>66</v>
      </c>
      <c r="B67" t="str">
        <f>'Rohdaten (Personen)'!K68</f>
        <v>Abitur</v>
      </c>
      <c r="C67" t="str">
        <f>'Rohdaten (Personen)'!I68</f>
        <v>dagegen</v>
      </c>
      <c r="D67" t="str">
        <f>'Rohdaten (Personen)'!G68</f>
        <v>SPD</v>
      </c>
      <c r="F67" t="str">
        <f t="shared" ref="F67:G67" si="44">B44</f>
        <v>Abitur</v>
      </c>
      <c r="G67" t="str">
        <f t="shared" si="44"/>
        <v>dafür</v>
      </c>
      <c r="I67" s="9" t="s">
        <v>22</v>
      </c>
      <c r="J67" s="10" t="s">
        <v>27</v>
      </c>
    </row>
    <row r="68">
      <c r="A68">
        <f>'Rohdaten (Personen)'!B69</f>
        <v>67</v>
      </c>
      <c r="B68" t="str">
        <f>'Rohdaten (Personen)'!K69</f>
        <v>Abitur</v>
      </c>
      <c r="C68" t="str">
        <f>'Rohdaten (Personen)'!I69</f>
        <v>dafür</v>
      </c>
      <c r="D68" t="str">
        <f>'Rohdaten (Personen)'!G69</f>
        <v>SPD</v>
      </c>
      <c r="F68" t="str">
        <f t="shared" ref="F68:G68" si="45">B45</f>
        <v>Abitur</v>
      </c>
      <c r="G68" t="str">
        <f t="shared" si="45"/>
        <v>dafür</v>
      </c>
      <c r="I68" s="9" t="s">
        <v>22</v>
      </c>
      <c r="J68" s="10" t="s">
        <v>27</v>
      </c>
    </row>
    <row r="69">
      <c r="A69">
        <f>'Rohdaten (Personen)'!B70</f>
        <v>68</v>
      </c>
      <c r="B69" t="str">
        <f>'Rohdaten (Personen)'!K70</f>
        <v>Abitur</v>
      </c>
      <c r="C69" t="str">
        <f>'Rohdaten (Personen)'!I70</f>
        <v>dafür</v>
      </c>
      <c r="D69" t="str">
        <f>'Rohdaten (Personen)'!G70</f>
        <v>SPD</v>
      </c>
      <c r="F69" t="str">
        <f t="shared" ref="F69:G69" si="46">B46</f>
        <v>Abitur</v>
      </c>
      <c r="G69" t="str">
        <f t="shared" si="46"/>
        <v>dafür</v>
      </c>
      <c r="I69" s="9" t="s">
        <v>22</v>
      </c>
      <c r="J69" s="10" t="s">
        <v>27</v>
      </c>
    </row>
    <row r="70">
      <c r="A70">
        <f>'Rohdaten (Personen)'!B71</f>
        <v>69</v>
      </c>
      <c r="B70" t="str">
        <f>'Rohdaten (Personen)'!K71</f>
        <v>Abitur</v>
      </c>
      <c r="C70" t="str">
        <f>'Rohdaten (Personen)'!I71</f>
        <v>dagegen</v>
      </c>
      <c r="D70" t="str">
        <f>'Rohdaten (Personen)'!G71</f>
        <v>SPD</v>
      </c>
      <c r="F70" t="str">
        <f t="shared" ref="F70:G70" si="47">B47</f>
        <v>Abitur</v>
      </c>
      <c r="G70" t="str">
        <f t="shared" si="47"/>
        <v>dafür</v>
      </c>
      <c r="I70" s="9" t="s">
        <v>22</v>
      </c>
      <c r="J70" s="10" t="s">
        <v>27</v>
      </c>
    </row>
    <row r="71">
      <c r="A71">
        <f>'Rohdaten (Personen)'!B72</f>
        <v>70</v>
      </c>
      <c r="B71" t="str">
        <f>'Rohdaten (Personen)'!K72</f>
        <v>Abitur</v>
      </c>
      <c r="C71" t="str">
        <f>'Rohdaten (Personen)'!I72</f>
        <v>dagegen</v>
      </c>
      <c r="D71" t="str">
        <f>'Rohdaten (Personen)'!G72</f>
        <v>Grüne</v>
      </c>
      <c r="F71" t="str">
        <f t="shared" ref="F71:G71" si="48">B48</f>
        <v>Abitur</v>
      </c>
      <c r="G71" t="str">
        <f t="shared" si="48"/>
        <v>dafür</v>
      </c>
      <c r="I71" s="9" t="s">
        <v>22</v>
      </c>
      <c r="J71" s="10" t="s">
        <v>27</v>
      </c>
    </row>
    <row r="72">
      <c r="A72">
        <f>'Rohdaten (Personen)'!B73</f>
        <v>71</v>
      </c>
      <c r="B72" t="str">
        <f>'Rohdaten (Personen)'!K73</f>
        <v>Abitur</v>
      </c>
      <c r="C72" t="str">
        <f>'Rohdaten (Personen)'!I73</f>
        <v>dagegen</v>
      </c>
      <c r="D72" t="str">
        <f>'Rohdaten (Personen)'!G73</f>
        <v>LKR</v>
      </c>
      <c r="F72" t="str">
        <f t="shared" ref="F72:G72" si="49">B49</f>
        <v>Abitur</v>
      </c>
      <c r="G72" t="str">
        <f t="shared" si="49"/>
        <v>dafür</v>
      </c>
      <c r="I72" s="9" t="s">
        <v>22</v>
      </c>
      <c r="J72" s="10" t="s">
        <v>27</v>
      </c>
    </row>
    <row r="73">
      <c r="A73">
        <f>'Rohdaten (Personen)'!B74</f>
        <v>72</v>
      </c>
      <c r="B73" t="str">
        <f>'Rohdaten (Personen)'!K74</f>
        <v>Abitur</v>
      </c>
      <c r="C73" t="str">
        <f>'Rohdaten (Personen)'!I74</f>
        <v>dagegen</v>
      </c>
      <c r="D73" t="str">
        <f>'Rohdaten (Personen)'!G74</f>
        <v>LINKE</v>
      </c>
      <c r="F73" t="str">
        <f t="shared" ref="F73:G73" si="50">B50</f>
        <v>Abitur</v>
      </c>
      <c r="G73" t="str">
        <f t="shared" si="50"/>
        <v>abwesend</v>
      </c>
      <c r="I73" s="9" t="s">
        <v>22</v>
      </c>
      <c r="J73" s="10" t="s">
        <v>27</v>
      </c>
    </row>
    <row r="74">
      <c r="A74">
        <f>'Rohdaten (Personen)'!B75</f>
        <v>73</v>
      </c>
      <c r="B74" t="str">
        <f>'Rohdaten (Personen)'!K75</f>
        <v>Abitur</v>
      </c>
      <c r="C74" t="str">
        <f>'Rohdaten (Personen)'!I75</f>
        <v>enthalten</v>
      </c>
      <c r="D74" t="str">
        <f>'Rohdaten (Personen)'!G75</f>
        <v>FDP</v>
      </c>
      <c r="F74" t="str">
        <f t="shared" ref="F74:G74" si="51">B51</f>
        <v>Abitur</v>
      </c>
      <c r="G74" t="str">
        <f t="shared" si="51"/>
        <v>enthalten</v>
      </c>
      <c r="I74" s="9" t="s">
        <v>22</v>
      </c>
      <c r="J74" s="10" t="s">
        <v>27</v>
      </c>
    </row>
    <row r="75">
      <c r="A75">
        <f>'Rohdaten (Personen)'!B76</f>
        <v>74</v>
      </c>
      <c r="B75" t="str">
        <f>'Rohdaten (Personen)'!K76</f>
        <v>Abitur</v>
      </c>
      <c r="C75" t="str">
        <f>'Rohdaten (Personen)'!I76</f>
        <v>dafür</v>
      </c>
      <c r="D75" t="str">
        <f>'Rohdaten (Personen)'!G76</f>
        <v>SPD</v>
      </c>
      <c r="F75" t="str">
        <f t="shared" ref="F75:G75" si="52">B52</f>
        <v>Abitur</v>
      </c>
      <c r="G75" t="str">
        <f t="shared" si="52"/>
        <v>dagegen</v>
      </c>
      <c r="I75" s="9" t="s">
        <v>22</v>
      </c>
      <c r="J75" s="10" t="s">
        <v>27</v>
      </c>
    </row>
    <row r="76">
      <c r="A76">
        <f>'Rohdaten (Personen)'!B77</f>
        <v>75</v>
      </c>
      <c r="B76" t="str">
        <f>'Rohdaten (Personen)'!K77</f>
        <v>Abitur</v>
      </c>
      <c r="C76" t="str">
        <f>'Rohdaten (Personen)'!I77</f>
        <v>dagegen</v>
      </c>
      <c r="D76" t="str">
        <f>'Rohdaten (Personen)'!G77</f>
        <v>AfD</v>
      </c>
      <c r="F76" t="str">
        <f t="shared" ref="F76:G76" si="53">B53</f>
        <v>Abitur</v>
      </c>
      <c r="G76" t="str">
        <f t="shared" si="53"/>
        <v>dafür</v>
      </c>
      <c r="I76" s="9" t="s">
        <v>22</v>
      </c>
      <c r="J76" s="10" t="s">
        <v>27</v>
      </c>
    </row>
    <row r="77">
      <c r="A77">
        <f>'Rohdaten (Personen)'!B78</f>
        <v>76</v>
      </c>
      <c r="B77" t="str">
        <f>'Rohdaten (Personen)'!K78</f>
        <v>Abitur</v>
      </c>
      <c r="C77" t="str">
        <f>'Rohdaten (Personen)'!I78</f>
        <v>dagegen</v>
      </c>
      <c r="D77" t="str">
        <f>'Rohdaten (Personen)'!G78</f>
        <v>LINKE</v>
      </c>
      <c r="F77" t="str">
        <f t="shared" ref="F77:G77" si="54">B54</f>
        <v>Abitur</v>
      </c>
      <c r="G77" t="str">
        <f t="shared" si="54"/>
        <v>dagegen</v>
      </c>
      <c r="I77" s="9" t="s">
        <v>22</v>
      </c>
      <c r="J77" s="10" t="s">
        <v>27</v>
      </c>
    </row>
    <row r="78">
      <c r="A78">
        <f>'Rohdaten (Personen)'!B79</f>
        <v>77</v>
      </c>
      <c r="B78" t="str">
        <f>'Rohdaten (Personen)'!K79</f>
        <v>Mittlere Reife</v>
      </c>
      <c r="C78" t="str">
        <f>'Rohdaten (Personen)'!I79</f>
        <v>dafür</v>
      </c>
      <c r="D78" t="str">
        <f>'Rohdaten (Personen)'!G79</f>
        <v>FW</v>
      </c>
      <c r="F78" t="str">
        <f t="shared" ref="F78:G78" si="55">B55</f>
        <v>Abitur</v>
      </c>
      <c r="G78" t="str">
        <f t="shared" si="55"/>
        <v>dagegen</v>
      </c>
      <c r="I78" s="9" t="s">
        <v>22</v>
      </c>
      <c r="J78" s="10" t="s">
        <v>27</v>
      </c>
    </row>
    <row r="79">
      <c r="A79">
        <f>'Rohdaten (Personen)'!B80</f>
        <v>78</v>
      </c>
      <c r="B79" t="str">
        <f>'Rohdaten (Personen)'!K80</f>
        <v>Abitur</v>
      </c>
      <c r="C79" t="str">
        <f>'Rohdaten (Personen)'!I80</f>
        <v>dafür</v>
      </c>
      <c r="D79" t="str">
        <f>'Rohdaten (Personen)'!G80</f>
        <v>SPD</v>
      </c>
      <c r="F79" t="str">
        <f t="shared" ref="F79:G79" si="56">B56</f>
        <v>Hochschule</v>
      </c>
      <c r="G79" t="str">
        <f t="shared" si="56"/>
        <v>dafür</v>
      </c>
      <c r="I79" s="9" t="s">
        <v>22</v>
      </c>
      <c r="J79" s="10" t="s">
        <v>27</v>
      </c>
    </row>
    <row r="80">
      <c r="A80">
        <f>'Rohdaten (Personen)'!B81</f>
        <v>79</v>
      </c>
      <c r="B80" t="str">
        <f>'Rohdaten (Personen)'!K81</f>
        <v>Mittlere Reife</v>
      </c>
      <c r="C80" t="str">
        <f>'Rohdaten (Personen)'!I81</f>
        <v>dagegen</v>
      </c>
      <c r="D80" t="str">
        <f>'Rohdaten (Personen)'!G81</f>
        <v>SPD</v>
      </c>
      <c r="F80" t="str">
        <f t="shared" ref="F80:G80" si="57">B57</f>
        <v>Abitur</v>
      </c>
      <c r="G80" t="str">
        <f t="shared" si="57"/>
        <v>dafür</v>
      </c>
      <c r="I80" s="9" t="s">
        <v>22</v>
      </c>
      <c r="J80" s="10" t="s">
        <v>27</v>
      </c>
    </row>
    <row r="81">
      <c r="A81">
        <f>'Rohdaten (Personen)'!B82</f>
        <v>80</v>
      </c>
      <c r="B81" t="str">
        <f>'Rohdaten (Personen)'!K82</f>
        <v>Abitur</v>
      </c>
      <c r="C81" t="str">
        <f>'Rohdaten (Personen)'!I82</f>
        <v>dagegen</v>
      </c>
      <c r="D81" t="str">
        <f>'Rohdaten (Personen)'!G82</f>
        <v>Die blaue Partei</v>
      </c>
      <c r="F81" t="str">
        <f t="shared" ref="F81:G81" si="58">B58</f>
        <v>unbekannt</v>
      </c>
      <c r="G81" t="str">
        <f t="shared" si="58"/>
        <v>dagegen</v>
      </c>
      <c r="I81" s="9" t="s">
        <v>22</v>
      </c>
      <c r="J81" s="10" t="s">
        <v>27</v>
      </c>
    </row>
    <row r="82">
      <c r="A82">
        <f>'Rohdaten (Personen)'!B83</f>
        <v>81</v>
      </c>
      <c r="B82" t="str">
        <f>'Rohdaten (Personen)'!K83</f>
        <v>Hochschule</v>
      </c>
      <c r="C82" t="str">
        <f>'Rohdaten (Personen)'!I83</f>
        <v>dafür</v>
      </c>
      <c r="D82" t="str">
        <f>'Rohdaten (Personen)'!G83</f>
        <v>SPD</v>
      </c>
      <c r="F82" t="str">
        <f t="shared" ref="F82:G82" si="59">B59</f>
        <v>Abitur</v>
      </c>
      <c r="G82" t="str">
        <f t="shared" si="59"/>
        <v>dafür</v>
      </c>
      <c r="I82" s="9" t="s">
        <v>62</v>
      </c>
      <c r="J82" s="10" t="s">
        <v>64</v>
      </c>
    </row>
    <row r="83">
      <c r="A83">
        <f>'Rohdaten (Personen)'!B84</f>
        <v>82</v>
      </c>
      <c r="B83" t="str">
        <f>'Rohdaten (Personen)'!K84</f>
        <v>Abitur</v>
      </c>
      <c r="C83" t="str">
        <f>'Rohdaten (Personen)'!I84</f>
        <v>dagegen</v>
      </c>
      <c r="D83" t="str">
        <f>'Rohdaten (Personen)'!G84</f>
        <v>Piraten</v>
      </c>
      <c r="F83" t="str">
        <f t="shared" ref="F83:G83" si="60">B60</f>
        <v>Abitur</v>
      </c>
      <c r="G83" t="str">
        <f t="shared" si="60"/>
        <v>dagegen</v>
      </c>
      <c r="I83" s="9" t="s">
        <v>62</v>
      </c>
      <c r="J83" s="10" t="s">
        <v>27</v>
      </c>
    </row>
    <row r="84">
      <c r="A84">
        <f>'Rohdaten (Personen)'!B85</f>
        <v>83</v>
      </c>
      <c r="B84" t="str">
        <f>'Rohdaten (Personen)'!K85</f>
        <v>Abitur</v>
      </c>
      <c r="C84" t="str">
        <f>'Rohdaten (Personen)'!I85</f>
        <v>dagegen</v>
      </c>
      <c r="D84" t="str">
        <f>'Rohdaten (Personen)'!G85</f>
        <v>Grüne</v>
      </c>
      <c r="F84" t="str">
        <f t="shared" ref="F84:G84" si="61">B61</f>
        <v>Abitur</v>
      </c>
      <c r="G84" t="str">
        <f t="shared" si="61"/>
        <v>dagegen</v>
      </c>
      <c r="I84" s="9" t="s">
        <v>62</v>
      </c>
      <c r="J84" s="10" t="s">
        <v>27</v>
      </c>
    </row>
    <row r="85">
      <c r="A85">
        <f>'Rohdaten (Personen)'!B86</f>
        <v>84</v>
      </c>
      <c r="B85" t="str">
        <f>'Rohdaten (Personen)'!K86</f>
        <v>Mittlere Reife</v>
      </c>
      <c r="C85" t="str">
        <f>'Rohdaten (Personen)'!I86</f>
        <v>abwesend</v>
      </c>
      <c r="D85" t="str">
        <f>'Rohdaten (Personen)'!G86</f>
        <v>SPD</v>
      </c>
      <c r="F85" t="str">
        <f t="shared" ref="F85:G85" si="62">B62</f>
        <v>Abitur</v>
      </c>
      <c r="G85" t="str">
        <f t="shared" si="62"/>
        <v>dagegen</v>
      </c>
      <c r="I85" s="9" t="s">
        <v>62</v>
      </c>
      <c r="J85" s="10" t="s">
        <v>27</v>
      </c>
    </row>
    <row r="86">
      <c r="A86">
        <f>'Rohdaten (Personen)'!B87</f>
        <v>85</v>
      </c>
      <c r="B86" t="str">
        <f>'Rohdaten (Personen)'!K87</f>
        <v>Abitur</v>
      </c>
      <c r="C86" t="str">
        <f>'Rohdaten (Personen)'!I87</f>
        <v>dagegen</v>
      </c>
      <c r="D86" t="str">
        <f>'Rohdaten (Personen)'!G87</f>
        <v>LINKE</v>
      </c>
      <c r="F86" t="str">
        <f t="shared" ref="F86:G86" si="63">B63</f>
        <v>Abitur</v>
      </c>
      <c r="G86" t="str">
        <f t="shared" si="63"/>
        <v>dagegen</v>
      </c>
      <c r="I86" s="9" t="s">
        <v>62</v>
      </c>
      <c r="J86" s="10" t="s">
        <v>27</v>
      </c>
    </row>
    <row r="87">
      <c r="A87">
        <f>'Rohdaten (Personen)'!B88</f>
        <v>86</v>
      </c>
      <c r="B87" t="str">
        <f>'Rohdaten (Personen)'!K88</f>
        <v>Abitur</v>
      </c>
      <c r="C87" t="str">
        <f>'Rohdaten (Personen)'!I88</f>
        <v>dagegen</v>
      </c>
      <c r="D87" t="str">
        <f>'Rohdaten (Personen)'!G88</f>
        <v>LINKE</v>
      </c>
      <c r="F87" t="str">
        <f t="shared" ref="F87:G87" si="64">B64</f>
        <v>Abitur</v>
      </c>
      <c r="G87" t="str">
        <f t="shared" si="64"/>
        <v>dafür</v>
      </c>
      <c r="I87" s="10" t="s">
        <v>293</v>
      </c>
      <c r="J87" s="10" t="s">
        <v>27</v>
      </c>
    </row>
    <row r="88">
      <c r="A88">
        <f>'Rohdaten (Personen)'!B89</f>
        <v>87</v>
      </c>
      <c r="B88" t="str">
        <f>'Rohdaten (Personen)'!K89</f>
        <v>Abitur</v>
      </c>
      <c r="C88" t="str">
        <f>'Rohdaten (Personen)'!I89</f>
        <v>dafür</v>
      </c>
      <c r="D88" t="str">
        <f>'Rohdaten (Personen)'!G89</f>
        <v>SPD</v>
      </c>
      <c r="F88" t="str">
        <f t="shared" ref="F88:G88" si="65">B65</f>
        <v>Hochschule</v>
      </c>
      <c r="G88" t="str">
        <f t="shared" si="65"/>
        <v>dagegen</v>
      </c>
      <c r="I88" s="9" t="s">
        <v>125</v>
      </c>
      <c r="J88" s="10" t="s">
        <v>27</v>
      </c>
    </row>
    <row r="89">
      <c r="A89">
        <f>'Rohdaten (Personen)'!B90</f>
        <v>88</v>
      </c>
      <c r="B89" t="str">
        <f>'Rohdaten (Personen)'!K90</f>
        <v>Abitur</v>
      </c>
      <c r="C89" t="str">
        <f>'Rohdaten (Personen)'!I90</f>
        <v>dafür</v>
      </c>
      <c r="D89" t="str">
        <f>'Rohdaten (Personen)'!G90</f>
        <v>SPD</v>
      </c>
      <c r="F89" t="str">
        <f t="shared" ref="F89:G89" si="66">B66</f>
        <v>Abitur</v>
      </c>
      <c r="G89" t="str">
        <f t="shared" si="66"/>
        <v>dafür</v>
      </c>
      <c r="I89" s="9" t="s">
        <v>125</v>
      </c>
      <c r="J89" s="10" t="s">
        <v>27</v>
      </c>
    </row>
    <row r="90">
      <c r="A90">
        <f>'Rohdaten (Personen)'!B91</f>
        <v>89</v>
      </c>
      <c r="B90" t="str">
        <f>'Rohdaten (Personen)'!K91</f>
        <v>unbekannt</v>
      </c>
      <c r="C90" t="str">
        <f>'Rohdaten (Personen)'!I91</f>
        <v>dagegen</v>
      </c>
      <c r="D90" t="str">
        <f>'Rohdaten (Personen)'!G91</f>
        <v>SPD</v>
      </c>
      <c r="F90" t="str">
        <f t="shared" ref="F90:G90" si="67">B67</f>
        <v>Abitur</v>
      </c>
      <c r="G90" t="str">
        <f t="shared" si="67"/>
        <v>dagegen</v>
      </c>
      <c r="I90" s="9" t="s">
        <v>125</v>
      </c>
      <c r="J90" s="10" t="s">
        <v>27</v>
      </c>
    </row>
    <row r="91">
      <c r="A91">
        <f>'Rohdaten (Personen)'!B92</f>
        <v>90</v>
      </c>
      <c r="B91" t="str">
        <f>'Rohdaten (Personen)'!K92</f>
        <v>Abitur</v>
      </c>
      <c r="C91" t="str">
        <f>'Rohdaten (Personen)'!I92</f>
        <v>dagegen</v>
      </c>
      <c r="D91" t="str">
        <f>'Rohdaten (Personen)'!G92</f>
        <v>PARTEI</v>
      </c>
      <c r="F91" t="str">
        <f t="shared" ref="F91:G91" si="68">B68</f>
        <v>Abitur</v>
      </c>
      <c r="G91" t="str">
        <f t="shared" si="68"/>
        <v>dafür</v>
      </c>
      <c r="I91" s="9" t="s">
        <v>88</v>
      </c>
      <c r="J91" s="10" t="s">
        <v>81</v>
      </c>
    </row>
    <row r="92">
      <c r="A92">
        <f>'Rohdaten (Personen)'!B93</f>
        <v>91</v>
      </c>
      <c r="B92" t="str">
        <f>'Rohdaten (Personen)'!K93</f>
        <v>Abitur</v>
      </c>
      <c r="C92" t="str">
        <f>'Rohdaten (Personen)'!I93</f>
        <v>dagegen</v>
      </c>
      <c r="D92" t="str">
        <f>'Rohdaten (Personen)'!G93</f>
        <v>LKR</v>
      </c>
      <c r="F92" t="str">
        <f t="shared" ref="F92:G92" si="69">B69</f>
        <v>Abitur</v>
      </c>
      <c r="G92" t="str">
        <f t="shared" si="69"/>
        <v>dafür</v>
      </c>
      <c r="I92" s="9" t="s">
        <v>88</v>
      </c>
      <c r="J92" s="10" t="s">
        <v>106</v>
      </c>
    </row>
    <row r="93">
      <c r="A93">
        <f>'Rohdaten (Personen)'!B94</f>
        <v>92</v>
      </c>
      <c r="B93" t="str">
        <f>'Rohdaten (Personen)'!K94</f>
        <v>Hochschule</v>
      </c>
      <c r="C93" t="str">
        <f>'Rohdaten (Personen)'!I94</f>
        <v>dagegen</v>
      </c>
      <c r="D93" t="str">
        <f>'Rohdaten (Personen)'!G94</f>
        <v>NPD</v>
      </c>
      <c r="F93" t="str">
        <f t="shared" ref="F93:G93" si="70">B70</f>
        <v>Abitur</v>
      </c>
      <c r="G93" t="str">
        <f t="shared" si="70"/>
        <v>dagegen</v>
      </c>
      <c r="I93" s="9" t="s">
        <v>40</v>
      </c>
      <c r="J93" s="10" t="s">
        <v>27</v>
      </c>
    </row>
    <row r="94">
      <c r="A94">
        <f>'Rohdaten (Personen)'!B95</f>
        <v>93</v>
      </c>
      <c r="B94" t="str">
        <f>'Rohdaten (Personen)'!K95</f>
        <v>Abitur</v>
      </c>
      <c r="C94" t="str">
        <f>'Rohdaten (Personen)'!I95</f>
        <v>enthalten</v>
      </c>
      <c r="D94" t="str">
        <f>'Rohdaten (Personen)'!G95</f>
        <v>SPD</v>
      </c>
      <c r="F94" t="str">
        <f t="shared" ref="F94:G94" si="71">B71</f>
        <v>Abitur</v>
      </c>
      <c r="G94" t="str">
        <f t="shared" si="71"/>
        <v>dagegen</v>
      </c>
      <c r="I94" s="9" t="s">
        <v>40</v>
      </c>
      <c r="J94" s="10" t="s">
        <v>27</v>
      </c>
    </row>
    <row r="95">
      <c r="A95">
        <f>'Rohdaten (Personen)'!B96</f>
        <v>94</v>
      </c>
      <c r="B95" t="str">
        <f>'Rohdaten (Personen)'!K96</f>
        <v>unbekannt</v>
      </c>
      <c r="C95" t="str">
        <f>'Rohdaten (Personen)'!I96</f>
        <v>dafür</v>
      </c>
      <c r="D95" t="str">
        <f>'Rohdaten (Personen)'!G96</f>
        <v>SPD</v>
      </c>
      <c r="F95" t="str">
        <f t="shared" ref="F95:G95" si="72">B72</f>
        <v>Abitur</v>
      </c>
      <c r="G95" t="str">
        <f t="shared" si="72"/>
        <v>dagegen</v>
      </c>
      <c r="I95" s="9" t="s">
        <v>40</v>
      </c>
      <c r="J95" s="10" t="s">
        <v>27</v>
      </c>
    </row>
    <row r="96">
      <c r="A96">
        <f>'Rohdaten (Personen)'!B97</f>
        <v>95</v>
      </c>
      <c r="B96" t="str">
        <f>'Rohdaten (Personen)'!K97</f>
        <v>Hochschule</v>
      </c>
      <c r="C96" t="str">
        <f>'Rohdaten (Personen)'!I97</f>
        <v>dagegen</v>
      </c>
      <c r="D96" t="str">
        <f>'Rohdaten (Personen)'!G97</f>
        <v>SPD</v>
      </c>
      <c r="F96" t="str">
        <f t="shared" ref="F96:G96" si="73">B73</f>
        <v>Abitur</v>
      </c>
      <c r="G96" t="str">
        <f t="shared" si="73"/>
        <v>dagegen</v>
      </c>
      <c r="I96" s="9" t="s">
        <v>40</v>
      </c>
      <c r="J96" s="10" t="s">
        <v>108</v>
      </c>
    </row>
    <row r="97">
      <c r="A97">
        <f>'Rohdaten (Personen)'!B98</f>
        <v>96</v>
      </c>
      <c r="B97" t="str">
        <f>'Rohdaten (Personen)'!K98</f>
        <v>Abitur</v>
      </c>
      <c r="C97" t="str">
        <f>'Rohdaten (Personen)'!I98</f>
        <v>dagegen</v>
      </c>
      <c r="D97" t="str">
        <f>'Rohdaten (Personen)'!G98</f>
        <v>LINKE</v>
      </c>
      <c r="F97" t="str">
        <f t="shared" ref="F97:G97" si="74">B74</f>
        <v>Abitur</v>
      </c>
      <c r="G97" t="str">
        <f t="shared" si="74"/>
        <v>enthalten</v>
      </c>
      <c r="I97" s="9" t="s">
        <v>40</v>
      </c>
      <c r="J97" s="10" t="s">
        <v>81</v>
      </c>
    </row>
    <row r="98">
      <c r="A98" t="str">
        <f>'Rohdaten (Personen)'!B99</f>
        <v/>
      </c>
      <c r="F98" t="str">
        <f t="shared" ref="F98:G98" si="75">B75</f>
        <v>Abitur</v>
      </c>
      <c r="G98" t="str">
        <f t="shared" si="75"/>
        <v>dafür</v>
      </c>
      <c r="I98" s="9" t="s">
        <v>40</v>
      </c>
      <c r="J98" s="10" t="s">
        <v>27</v>
      </c>
    </row>
    <row r="99">
      <c r="F99" t="str">
        <f t="shared" ref="F99:G99" si="76">B76</f>
        <v>Abitur</v>
      </c>
      <c r="G99" t="str">
        <f t="shared" si="76"/>
        <v>dagegen</v>
      </c>
      <c r="I99" s="9" t="s">
        <v>40</v>
      </c>
      <c r="J99" s="10" t="s">
        <v>81</v>
      </c>
    </row>
    <row r="100">
      <c r="F100" t="str">
        <f t="shared" ref="F100:G100" si="77">B77</f>
        <v>Abitur</v>
      </c>
      <c r="G100" t="str">
        <f t="shared" si="77"/>
        <v>dagegen</v>
      </c>
      <c r="I100" s="9" t="s">
        <v>40</v>
      </c>
      <c r="J100" s="10" t="s">
        <v>27</v>
      </c>
    </row>
    <row r="101">
      <c r="F101" t="str">
        <f t="shared" ref="F101:G101" si="78">B78</f>
        <v>Mittlere Reife</v>
      </c>
      <c r="G101" t="str">
        <f t="shared" si="78"/>
        <v>dafür</v>
      </c>
      <c r="I101" s="9" t="s">
        <v>40</v>
      </c>
      <c r="J101" s="10" t="s">
        <v>108</v>
      </c>
    </row>
    <row r="102">
      <c r="F102" t="str">
        <f t="shared" ref="F102:G102" si="79">B79</f>
        <v>Abitur</v>
      </c>
      <c r="G102" t="str">
        <f t="shared" si="79"/>
        <v>dafür</v>
      </c>
      <c r="I102" s="9" t="s">
        <v>40</v>
      </c>
      <c r="J102" s="10" t="s">
        <v>27</v>
      </c>
    </row>
    <row r="103">
      <c r="F103" t="str">
        <f t="shared" ref="F103:G103" si="80">B80</f>
        <v>Mittlere Reife</v>
      </c>
      <c r="G103" t="str">
        <f t="shared" si="80"/>
        <v>dagegen</v>
      </c>
      <c r="I103" s="9" t="s">
        <v>40</v>
      </c>
      <c r="J103" s="10" t="s">
        <v>27</v>
      </c>
    </row>
    <row r="104">
      <c r="F104" t="str">
        <f t="shared" ref="F104:G104" si="81">B81</f>
        <v>Abitur</v>
      </c>
      <c r="G104" t="str">
        <f t="shared" si="81"/>
        <v>dagegen</v>
      </c>
      <c r="I104" s="9" t="s">
        <v>117</v>
      </c>
      <c r="J104" s="10" t="s">
        <v>106</v>
      </c>
    </row>
    <row r="105">
      <c r="F105" t="str">
        <f t="shared" ref="F105:G105" si="82">B82</f>
        <v>Hochschule</v>
      </c>
      <c r="G105" t="str">
        <f t="shared" si="82"/>
        <v>dafür</v>
      </c>
      <c r="I105" s="9" t="s">
        <v>117</v>
      </c>
      <c r="J105" s="10" t="s">
        <v>27</v>
      </c>
    </row>
    <row r="106">
      <c r="F106" t="str">
        <f t="shared" ref="F106:G106" si="83">B83</f>
        <v>Abitur</v>
      </c>
      <c r="G106" t="str">
        <f t="shared" si="83"/>
        <v>dagegen</v>
      </c>
      <c r="I106" s="9" t="s">
        <v>117</v>
      </c>
      <c r="J106" s="10" t="s">
        <v>27</v>
      </c>
    </row>
    <row r="107">
      <c r="F107" t="str">
        <f t="shared" ref="F107:G107" si="84">B84</f>
        <v>Abitur</v>
      </c>
      <c r="G107" t="str">
        <f t="shared" si="84"/>
        <v>dagegen</v>
      </c>
      <c r="I107" s="9" t="s">
        <v>117</v>
      </c>
      <c r="J107" s="10" t="s">
        <v>27</v>
      </c>
    </row>
    <row r="108">
      <c r="F108" t="str">
        <f t="shared" ref="F108:G108" si="85">B85</f>
        <v>Mittlere Reife</v>
      </c>
      <c r="G108" t="str">
        <f t="shared" si="85"/>
        <v>abwesend</v>
      </c>
      <c r="I108" s="9" t="s">
        <v>117</v>
      </c>
      <c r="J108" s="10" t="s">
        <v>27</v>
      </c>
    </row>
    <row r="109">
      <c r="F109" t="str">
        <f t="shared" ref="F109:G109" si="86">B86</f>
        <v>Abitur</v>
      </c>
      <c r="G109" t="str">
        <f t="shared" si="86"/>
        <v>dagegen</v>
      </c>
      <c r="I109" s="9" t="s">
        <v>117</v>
      </c>
      <c r="J109" s="10" t="s">
        <v>27</v>
      </c>
    </row>
    <row r="110">
      <c r="F110" t="str">
        <f t="shared" ref="F110:G110" si="87">B87</f>
        <v>Abitur</v>
      </c>
      <c r="G110" t="str">
        <f t="shared" si="87"/>
        <v>dagegen</v>
      </c>
      <c r="I110" s="9" t="s">
        <v>117</v>
      </c>
      <c r="J110" s="10" t="s">
        <v>27</v>
      </c>
    </row>
    <row r="111">
      <c r="F111" t="str">
        <f t="shared" ref="F111:G111" si="88">B88</f>
        <v>Abitur</v>
      </c>
      <c r="G111" t="str">
        <f t="shared" si="88"/>
        <v>dafür</v>
      </c>
      <c r="I111" s="9" t="s">
        <v>104</v>
      </c>
      <c r="J111" s="10" t="s">
        <v>106</v>
      </c>
    </row>
    <row r="112">
      <c r="F112" t="str">
        <f t="shared" ref="F112:G112" si="89">B89</f>
        <v>Abitur</v>
      </c>
      <c r="G112" t="str">
        <f t="shared" si="89"/>
        <v>dafür</v>
      </c>
      <c r="I112" s="9" t="s">
        <v>104</v>
      </c>
      <c r="J112" s="10" t="s">
        <v>106</v>
      </c>
    </row>
    <row r="113">
      <c r="F113" t="str">
        <f t="shared" ref="F113:G113" si="90">B90</f>
        <v>unbekannt</v>
      </c>
      <c r="G113" t="str">
        <f t="shared" si="90"/>
        <v>dagegen</v>
      </c>
      <c r="I113" s="9" t="s">
        <v>104</v>
      </c>
      <c r="J113" s="10" t="s">
        <v>27</v>
      </c>
    </row>
    <row r="114">
      <c r="F114" t="str">
        <f t="shared" ref="F114:G114" si="91">B91</f>
        <v>Abitur</v>
      </c>
      <c r="G114" t="str">
        <f t="shared" si="91"/>
        <v>dagegen</v>
      </c>
      <c r="I114" s="9" t="s">
        <v>104</v>
      </c>
      <c r="J114" s="10" t="s">
        <v>27</v>
      </c>
    </row>
    <row r="115">
      <c r="F115" t="str">
        <f t="shared" ref="F115:G115" si="92">B92</f>
        <v>Abitur</v>
      </c>
      <c r="G115" t="str">
        <f t="shared" si="92"/>
        <v>dagegen</v>
      </c>
      <c r="I115" s="9" t="s">
        <v>104</v>
      </c>
      <c r="J115" s="10" t="s">
        <v>27</v>
      </c>
    </row>
    <row r="116">
      <c r="F116" t="str">
        <f t="shared" ref="F116:G116" si="93">B93</f>
        <v>Hochschule</v>
      </c>
      <c r="G116" t="str">
        <f t="shared" si="93"/>
        <v>dagegen</v>
      </c>
      <c r="I116" s="9" t="s">
        <v>286</v>
      </c>
      <c r="J116" s="10" t="s">
        <v>108</v>
      </c>
    </row>
    <row r="117">
      <c r="F117" t="str">
        <f t="shared" ref="F117:G117" si="94">B94</f>
        <v>Abitur</v>
      </c>
      <c r="G117" t="str">
        <f t="shared" si="94"/>
        <v>enthalten</v>
      </c>
      <c r="I117" s="9" t="s">
        <v>229</v>
      </c>
      <c r="J117" s="10" t="s">
        <v>27</v>
      </c>
    </row>
    <row r="118">
      <c r="F118" t="str">
        <f t="shared" ref="F118:G118" si="95">B95</f>
        <v>unbekannt</v>
      </c>
      <c r="G118" t="str">
        <f t="shared" si="95"/>
        <v>dafür</v>
      </c>
      <c r="I118" s="9" t="s">
        <v>323</v>
      </c>
      <c r="J118" s="10" t="s">
        <v>27</v>
      </c>
    </row>
    <row r="119">
      <c r="F119" t="str">
        <f t="shared" ref="F119:G119" si="96">B96</f>
        <v>Hochschule</v>
      </c>
      <c r="G119" t="str">
        <f t="shared" si="96"/>
        <v>dagegen</v>
      </c>
      <c r="I119" s="9" t="s">
        <v>240</v>
      </c>
      <c r="J119" s="10" t="s">
        <v>27</v>
      </c>
    </row>
    <row r="120">
      <c r="F120" t="str">
        <f t="shared" ref="F120:G120" si="97">B97</f>
        <v>Abitur</v>
      </c>
      <c r="G120" t="str">
        <f t="shared" si="97"/>
        <v>dagegen</v>
      </c>
      <c r="I120" s="9" t="s">
        <v>297</v>
      </c>
      <c r="J120" s="10" t="s">
        <v>27</v>
      </c>
    </row>
    <row r="121">
      <c r="F121" t="str">
        <f t="shared" ref="F121:G121" si="98">B98</f>
        <v/>
      </c>
      <c r="G121" t="str">
        <f t="shared" si="98"/>
        <v/>
      </c>
      <c r="I121" s="9" t="s">
        <v>31</v>
      </c>
      <c r="J121" s="10" t="s">
        <v>27</v>
      </c>
    </row>
    <row r="122">
      <c r="F122" t="str">
        <f t="shared" ref="F122:G122" si="99">B99</f>
        <v/>
      </c>
      <c r="G122" t="str">
        <f t="shared" si="99"/>
        <v/>
      </c>
      <c r="I122" s="9" t="s">
        <v>31</v>
      </c>
      <c r="J122" s="10" t="s">
        <v>27</v>
      </c>
    </row>
    <row r="123">
      <c r="I123" s="9" t="s">
        <v>31</v>
      </c>
      <c r="J123" s="10" t="s">
        <v>27</v>
      </c>
    </row>
    <row r="124">
      <c r="I124" s="9" t="s">
        <v>31</v>
      </c>
      <c r="J124" s="10" t="s">
        <v>27</v>
      </c>
    </row>
    <row r="125">
      <c r="I125" s="9" t="s">
        <v>31</v>
      </c>
      <c r="J125" s="10" t="s">
        <v>27</v>
      </c>
    </row>
    <row r="126">
      <c r="I126" s="9" t="s">
        <v>31</v>
      </c>
      <c r="J126" s="10" t="s">
        <v>108</v>
      </c>
    </row>
    <row r="127">
      <c r="I127" s="9" t="s">
        <v>31</v>
      </c>
      <c r="J127" s="10" t="s">
        <v>27</v>
      </c>
    </row>
    <row r="128">
      <c r="I128" s="9" t="s">
        <v>31</v>
      </c>
      <c r="J128" s="10" t="s">
        <v>27</v>
      </c>
    </row>
    <row r="129">
      <c r="I129" s="9" t="s">
        <v>31</v>
      </c>
      <c r="J129" s="10" t="s">
        <v>27</v>
      </c>
    </row>
    <row r="130">
      <c r="I130" s="9" t="s">
        <v>31</v>
      </c>
      <c r="J130" s="10" t="s">
        <v>27</v>
      </c>
    </row>
    <row r="131">
      <c r="I131" s="9" t="s">
        <v>31</v>
      </c>
      <c r="J131" s="10" t="s">
        <v>27</v>
      </c>
    </row>
    <row r="132">
      <c r="I132" s="9" t="s">
        <v>31</v>
      </c>
      <c r="J132" s="10" t="s">
        <v>27</v>
      </c>
    </row>
    <row r="133">
      <c r="I133" s="9" t="s">
        <v>31</v>
      </c>
      <c r="J133" s="10" t="s">
        <v>27</v>
      </c>
    </row>
    <row r="134">
      <c r="I134" s="9" t="s">
        <v>31</v>
      </c>
      <c r="J134" s="10" t="s">
        <v>27</v>
      </c>
    </row>
    <row r="135">
      <c r="I135" s="9" t="s">
        <v>31</v>
      </c>
      <c r="J135" s="10" t="s">
        <v>27</v>
      </c>
    </row>
    <row r="136">
      <c r="I136" s="9" t="s">
        <v>31</v>
      </c>
      <c r="J136" s="10" t="s">
        <v>27</v>
      </c>
    </row>
    <row r="137">
      <c r="I137" s="9" t="s">
        <v>31</v>
      </c>
      <c r="J137" s="10" t="s">
        <v>27</v>
      </c>
    </row>
    <row r="138">
      <c r="I138" s="9" t="s">
        <v>31</v>
      </c>
      <c r="J138" s="10" t="s">
        <v>27</v>
      </c>
    </row>
    <row r="139">
      <c r="I139" s="9" t="s">
        <v>31</v>
      </c>
      <c r="J139" s="10" t="s">
        <v>106</v>
      </c>
    </row>
    <row r="140">
      <c r="I140" s="9" t="s">
        <v>31</v>
      </c>
      <c r="J140" s="10" t="s">
        <v>108</v>
      </c>
    </row>
    <row r="141">
      <c r="I141" s="9" t="s">
        <v>31</v>
      </c>
      <c r="J141" s="10" t="s">
        <v>106</v>
      </c>
    </row>
    <row r="142">
      <c r="I142" s="9" t="s">
        <v>31</v>
      </c>
      <c r="J142" s="10" t="s">
        <v>27</v>
      </c>
    </row>
    <row r="143">
      <c r="I143" s="9" t="s">
        <v>31</v>
      </c>
      <c r="J143" s="10" t="s">
        <v>27</v>
      </c>
    </row>
    <row r="144">
      <c r="I144" s="9" t="s">
        <v>31</v>
      </c>
      <c r="J144" s="10" t="s">
        <v>81</v>
      </c>
    </row>
    <row r="145">
      <c r="I145" s="9" t="s">
        <v>31</v>
      </c>
      <c r="J145" s="10" t="s">
        <v>27</v>
      </c>
    </row>
    <row r="146">
      <c r="I146" s="9" t="s">
        <v>31</v>
      </c>
      <c r="J146" s="10" t="s">
        <v>81</v>
      </c>
    </row>
    <row r="147">
      <c r="I147" s="9" t="s">
        <v>31</v>
      </c>
      <c r="J147" s="10" t="s">
        <v>108</v>
      </c>
    </row>
    <row r="148">
      <c r="I148" t="str">
        <f t="shared" ref="I148:I150" si="100">B98</f>
        <v/>
      </c>
    </row>
    <row r="149">
      <c r="I149" t="str">
        <f t="shared" si="100"/>
        <v/>
      </c>
    </row>
    <row r="150">
      <c r="I150" t="str">
        <f t="shared" si="100"/>
        <v/>
      </c>
    </row>
  </sheetData>
  <autoFilter ref="$I$51:$J$147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sheetData>
    <row r="1">
      <c r="A1" s="8" t="s">
        <v>336</v>
      </c>
      <c r="B1" s="8" t="s">
        <v>337</v>
      </c>
      <c r="C1" s="8" t="s">
        <v>335</v>
      </c>
      <c r="D1" s="8" t="s">
        <v>13</v>
      </c>
      <c r="G1" s="8" t="s">
        <v>24</v>
      </c>
      <c r="H1" s="8" t="s">
        <v>122</v>
      </c>
      <c r="I1" s="8" t="s">
        <v>361</v>
      </c>
    </row>
    <row r="2">
      <c r="A2">
        <f>'Rohdaten (Personen)'!B25</f>
        <v>23</v>
      </c>
      <c r="B2" t="str">
        <f>'Rohdaten (Personen)'!F25</f>
        <v>Sachsen</v>
      </c>
      <c r="C2" t="str">
        <f>'Rohdaten (Personen)'!I25</f>
        <v>dafür</v>
      </c>
      <c r="D2" t="str">
        <f>'Rohdaten (Personen)'!G25</f>
        <v>CDU</v>
      </c>
      <c r="F2" s="8" t="s">
        <v>46</v>
      </c>
      <c r="G2">
        <f>COUNTIFS($B$2:$B$97, F$2, $C$2:$C$97,G$1)</f>
        <v>9</v>
      </c>
      <c r="H2">
        <f t="shared" ref="H2:H17" si="1">COUNTIFS($B$2:$B$97, $F2, $C$2:$C$97,H$1)</f>
        <v>1</v>
      </c>
      <c r="I2">
        <f t="shared" ref="I2:I17" si="2">SUM($G2:$H2)</f>
        <v>10</v>
      </c>
    </row>
    <row r="3">
      <c r="A3">
        <f>'Rohdaten (Personen)'!B40</f>
        <v>38</v>
      </c>
      <c r="B3" t="str">
        <f>'Rohdaten (Personen)'!F40</f>
        <v>Sachsen-Anhalt</v>
      </c>
      <c r="C3" t="str">
        <f>'Rohdaten (Personen)'!I40</f>
        <v>dafür</v>
      </c>
      <c r="D3" t="str">
        <f>'Rohdaten (Personen)'!G40</f>
        <v>CDU</v>
      </c>
      <c r="F3" s="8" t="s">
        <v>61</v>
      </c>
      <c r="G3">
        <f t="shared" ref="G3:G17" si="3">COUNTIFS($B$2:$B$97, F3, $C$2:$C$97,G$1)</f>
        <v>9</v>
      </c>
      <c r="H3">
        <f t="shared" si="1"/>
        <v>4</v>
      </c>
      <c r="I3">
        <f t="shared" si="2"/>
        <v>13</v>
      </c>
    </row>
    <row r="4">
      <c r="A4">
        <f>'Rohdaten (Personen)'!B42</f>
        <v>40</v>
      </c>
      <c r="B4" t="str">
        <f>'Rohdaten (Personen)'!F42</f>
        <v>NRW</v>
      </c>
      <c r="C4" t="str">
        <f>'Rohdaten (Personen)'!I42</f>
        <v>dafür</v>
      </c>
      <c r="D4" t="str">
        <f>'Rohdaten (Personen)'!G42</f>
        <v>CDU</v>
      </c>
      <c r="F4" s="8" t="s">
        <v>57</v>
      </c>
      <c r="G4">
        <f t="shared" si="3"/>
        <v>4</v>
      </c>
      <c r="H4">
        <f t="shared" si="1"/>
        <v>3</v>
      </c>
      <c r="I4">
        <f t="shared" si="2"/>
        <v>7</v>
      </c>
    </row>
    <row r="5">
      <c r="A5">
        <f>'Rohdaten (Personen)'!B43</f>
        <v>41</v>
      </c>
      <c r="B5" t="str">
        <f>'Rohdaten (Personen)'!F43</f>
        <v>Bayern</v>
      </c>
      <c r="C5" t="str">
        <f>'Rohdaten (Personen)'!I43</f>
        <v>dafür</v>
      </c>
      <c r="D5" t="str">
        <f>'Rohdaten (Personen)'!G43</f>
        <v>LKR</v>
      </c>
      <c r="F5" s="8" t="s">
        <v>67</v>
      </c>
      <c r="G5">
        <f t="shared" si="3"/>
        <v>2</v>
      </c>
      <c r="H5">
        <f t="shared" si="1"/>
        <v>2</v>
      </c>
      <c r="I5">
        <f t="shared" si="2"/>
        <v>4</v>
      </c>
    </row>
    <row r="6">
      <c r="A6">
        <f>'Rohdaten (Personen)'!B53</f>
        <v>51</v>
      </c>
      <c r="B6" t="str">
        <f>'Rohdaten (Personen)'!F53</f>
        <v>Bayern</v>
      </c>
      <c r="C6" t="str">
        <f>'Rohdaten (Personen)'!I53</f>
        <v>dagegen</v>
      </c>
      <c r="D6" t="str">
        <f>'Rohdaten (Personen)'!G53</f>
        <v>ÖDP</v>
      </c>
      <c r="F6" s="8" t="s">
        <v>191</v>
      </c>
      <c r="G6">
        <f t="shared" si="3"/>
        <v>2</v>
      </c>
      <c r="H6">
        <f t="shared" si="1"/>
        <v>0</v>
      </c>
      <c r="I6">
        <f t="shared" si="2"/>
        <v>2</v>
      </c>
    </row>
    <row r="7">
      <c r="A7">
        <f>'Rohdaten (Personen)'!B55</f>
        <v>53</v>
      </c>
      <c r="B7" t="str">
        <f>'Rohdaten (Personen)'!F55</f>
        <v>Saarland</v>
      </c>
      <c r="C7" t="str">
        <f>'Rohdaten (Personen)'!I55</f>
        <v>dagegen</v>
      </c>
      <c r="D7" t="str">
        <f>'Rohdaten (Personen)'!G55</f>
        <v>Parteilos</v>
      </c>
      <c r="F7" s="8" t="s">
        <v>246</v>
      </c>
      <c r="G7">
        <f t="shared" si="3"/>
        <v>1</v>
      </c>
      <c r="H7">
        <f t="shared" si="1"/>
        <v>0</v>
      </c>
      <c r="I7">
        <f t="shared" si="2"/>
        <v>1</v>
      </c>
    </row>
    <row r="8">
      <c r="A8">
        <f>'Rohdaten (Personen)'!B78</f>
        <v>76</v>
      </c>
      <c r="B8" t="str">
        <f>'Rohdaten (Personen)'!F78</f>
        <v>Berlin</v>
      </c>
      <c r="C8" t="str">
        <f>'Rohdaten (Personen)'!I78</f>
        <v>dagegen</v>
      </c>
      <c r="D8" t="str">
        <f>'Rohdaten (Personen)'!G78</f>
        <v>LINKE</v>
      </c>
      <c r="F8" s="8" t="s">
        <v>30</v>
      </c>
      <c r="G8">
        <f t="shared" si="3"/>
        <v>5</v>
      </c>
      <c r="H8">
        <f t="shared" si="1"/>
        <v>1</v>
      </c>
      <c r="I8">
        <f t="shared" si="2"/>
        <v>6</v>
      </c>
    </row>
    <row r="9">
      <c r="A9">
        <f>'Rohdaten (Personen)'!B84</f>
        <v>82</v>
      </c>
      <c r="B9" t="str">
        <f>'Rohdaten (Personen)'!F84</f>
        <v>Hessen</v>
      </c>
      <c r="C9" t="str">
        <f>'Rohdaten (Personen)'!I84</f>
        <v>dagegen</v>
      </c>
      <c r="D9" t="str">
        <f>'Rohdaten (Personen)'!G84</f>
        <v>Piraten</v>
      </c>
      <c r="F9" s="8" t="s">
        <v>39</v>
      </c>
      <c r="G9">
        <f t="shared" si="3"/>
        <v>3</v>
      </c>
      <c r="H9">
        <f t="shared" si="1"/>
        <v>1</v>
      </c>
      <c r="I9">
        <f t="shared" si="2"/>
        <v>4</v>
      </c>
    </row>
    <row r="10">
      <c r="A10">
        <f>'Rohdaten (Personen)'!B88</f>
        <v>86</v>
      </c>
      <c r="B10" t="str">
        <f>'Rohdaten (Personen)'!F88</f>
        <v>Brandenburg</v>
      </c>
      <c r="C10" t="str">
        <f>'Rohdaten (Personen)'!I88</f>
        <v>dagegen</v>
      </c>
      <c r="D10" t="str">
        <f>'Rohdaten (Personen)'!G88</f>
        <v>LINKE</v>
      </c>
      <c r="F10" s="8" t="s">
        <v>91</v>
      </c>
      <c r="G10">
        <f t="shared" si="3"/>
        <v>5</v>
      </c>
      <c r="H10">
        <f t="shared" si="1"/>
        <v>3</v>
      </c>
      <c r="I10">
        <f t="shared" si="2"/>
        <v>8</v>
      </c>
    </row>
    <row r="11">
      <c r="A11">
        <f>'Rohdaten (Personen)'!B90</f>
        <v>88</v>
      </c>
      <c r="B11" t="str">
        <f>'Rohdaten (Personen)'!F90</f>
        <v>Baden-Würtemberg</v>
      </c>
      <c r="C11" t="str">
        <f>'Rohdaten (Personen)'!I90</f>
        <v>dafür</v>
      </c>
      <c r="D11" t="str">
        <f>'Rohdaten (Personen)'!G90</f>
        <v>SPD</v>
      </c>
      <c r="F11" s="8" t="s">
        <v>21</v>
      </c>
      <c r="G11">
        <f t="shared" si="3"/>
        <v>10</v>
      </c>
      <c r="H11">
        <f t="shared" si="1"/>
        <v>7</v>
      </c>
      <c r="I11">
        <f t="shared" si="2"/>
        <v>17</v>
      </c>
    </row>
    <row r="12">
      <c r="A12">
        <f>'Rohdaten (Personen)'!B4</f>
        <v>2</v>
      </c>
      <c r="B12" t="str">
        <f>'Rohdaten (Personen)'!F4</f>
        <v>Hessen</v>
      </c>
      <c r="C12" t="str">
        <f>'Rohdaten (Personen)'!I4</f>
        <v>dafür</v>
      </c>
      <c r="D12" t="str">
        <f>'Rohdaten (Personen)'!G4</f>
        <v>SPD</v>
      </c>
      <c r="F12" s="8" t="s">
        <v>51</v>
      </c>
      <c r="G12">
        <f t="shared" si="3"/>
        <v>4</v>
      </c>
      <c r="H12">
        <f t="shared" si="1"/>
        <v>1</v>
      </c>
      <c r="I12">
        <f t="shared" si="2"/>
        <v>5</v>
      </c>
    </row>
    <row r="13">
      <c r="A13">
        <f>'Rohdaten (Personen)'!B6</f>
        <v>4</v>
      </c>
      <c r="B13" t="str">
        <f>'Rohdaten (Personen)'!F6</f>
        <v>Meck-Pom</v>
      </c>
      <c r="C13" t="str">
        <f>'Rohdaten (Personen)'!I6</f>
        <v>dafür</v>
      </c>
      <c r="D13" t="str">
        <f>'Rohdaten (Personen)'!G6</f>
        <v>Grüne</v>
      </c>
      <c r="F13" s="8" t="s">
        <v>235</v>
      </c>
      <c r="G13">
        <f t="shared" si="3"/>
        <v>1</v>
      </c>
      <c r="H13">
        <f t="shared" si="1"/>
        <v>1</v>
      </c>
      <c r="I13">
        <f t="shared" si="2"/>
        <v>2</v>
      </c>
    </row>
    <row r="14">
      <c r="A14">
        <f>'Rohdaten (Personen)'!B9</f>
        <v>7</v>
      </c>
      <c r="B14" t="str">
        <f>'Rohdaten (Personen)'!F9</f>
        <v>Berlin</v>
      </c>
      <c r="C14" t="str">
        <f>'Rohdaten (Personen)'!I9</f>
        <v>dafür</v>
      </c>
      <c r="D14" t="str">
        <f>'Rohdaten (Personen)'!G9</f>
        <v>Grüne</v>
      </c>
      <c r="F14" s="8" t="s">
        <v>78</v>
      </c>
      <c r="G14">
        <f t="shared" si="3"/>
        <v>3</v>
      </c>
      <c r="H14">
        <f t="shared" si="1"/>
        <v>1</v>
      </c>
      <c r="I14">
        <f t="shared" si="2"/>
        <v>4</v>
      </c>
    </row>
    <row r="15">
      <c r="A15">
        <f>'Rohdaten (Personen)'!B22</f>
        <v>20</v>
      </c>
      <c r="B15" t="str">
        <f>'Rohdaten (Personen)'!F22</f>
        <v>Bayern</v>
      </c>
      <c r="C15" t="str">
        <f>'Rohdaten (Personen)'!I22</f>
        <v>dafür</v>
      </c>
      <c r="D15" t="str">
        <f>'Rohdaten (Personen)'!G22</f>
        <v>CSU</v>
      </c>
      <c r="F15" s="8" t="s">
        <v>178</v>
      </c>
      <c r="G15">
        <f t="shared" si="3"/>
        <v>1</v>
      </c>
      <c r="H15">
        <f t="shared" si="1"/>
        <v>1</v>
      </c>
      <c r="I15">
        <f t="shared" si="2"/>
        <v>2</v>
      </c>
    </row>
    <row r="16">
      <c r="A16">
        <f>'Rohdaten (Personen)'!B49</f>
        <v>47</v>
      </c>
      <c r="B16" t="str">
        <f>'Rohdaten (Personen)'!F49</f>
        <v>Sachsen</v>
      </c>
      <c r="C16" t="str">
        <f>'Rohdaten (Personen)'!I49</f>
        <v>dafür</v>
      </c>
      <c r="D16" t="str">
        <f>'Rohdaten (Personen)'!G49</f>
        <v>CDU</v>
      </c>
      <c r="F16" s="8" t="s">
        <v>35</v>
      </c>
      <c r="G16">
        <f t="shared" si="3"/>
        <v>1</v>
      </c>
      <c r="H16">
        <f t="shared" si="1"/>
        <v>1</v>
      </c>
      <c r="I16">
        <f t="shared" si="2"/>
        <v>2</v>
      </c>
    </row>
    <row r="17">
      <c r="A17">
        <f>'Rohdaten (Personen)'!B57</f>
        <v>55</v>
      </c>
      <c r="B17" t="str">
        <f>'Rohdaten (Personen)'!F57</f>
        <v>Bayern</v>
      </c>
      <c r="C17" t="str">
        <f>'Rohdaten (Personen)'!I57</f>
        <v>dafür</v>
      </c>
      <c r="D17" t="str">
        <f>'Rohdaten (Personen)'!G57</f>
        <v>SPD</v>
      </c>
      <c r="F17" s="8" t="s">
        <v>129</v>
      </c>
      <c r="G17">
        <f t="shared" si="3"/>
        <v>1</v>
      </c>
      <c r="H17">
        <f t="shared" si="1"/>
        <v>1</v>
      </c>
      <c r="I17">
        <f t="shared" si="2"/>
        <v>2</v>
      </c>
    </row>
    <row r="18">
      <c r="A18">
        <f>'Rohdaten (Personen)'!B59</f>
        <v>57</v>
      </c>
      <c r="B18" t="str">
        <f>'Rohdaten (Personen)'!F59</f>
        <v>Rheinland-Pfalz</v>
      </c>
      <c r="C18" t="str">
        <f>'Rohdaten (Personen)'!I59</f>
        <v>dagegen</v>
      </c>
      <c r="D18" t="str">
        <f>'Rohdaten (Personen)'!G59</f>
        <v>Grüne</v>
      </c>
    </row>
    <row r="19">
      <c r="A19">
        <f>'Rohdaten (Personen)'!B61</f>
        <v>59</v>
      </c>
      <c r="B19" t="str">
        <f>'Rohdaten (Personen)'!F61</f>
        <v>NRW</v>
      </c>
      <c r="C19" t="str">
        <f>'Rohdaten (Personen)'!I61</f>
        <v>dagegen</v>
      </c>
      <c r="D19" t="str">
        <f>'Rohdaten (Personen)'!G61</f>
        <v>Grüne</v>
      </c>
    </row>
    <row r="20">
      <c r="A20">
        <f>'Rohdaten (Personen)'!B63</f>
        <v>61</v>
      </c>
      <c r="B20" t="str">
        <f>'Rohdaten (Personen)'!F63</f>
        <v>Meck-Pom</v>
      </c>
      <c r="C20" t="str">
        <f>'Rohdaten (Personen)'!I63</f>
        <v>dagegen</v>
      </c>
      <c r="D20" t="str">
        <f>'Rohdaten (Personen)'!G63</f>
        <v>SPD</v>
      </c>
    </row>
    <row r="21">
      <c r="A21">
        <f>'Rohdaten (Personen)'!B71</f>
        <v>69</v>
      </c>
      <c r="B21" t="str">
        <f>'Rohdaten (Personen)'!F71</f>
        <v>Sachsen-Anhalt</v>
      </c>
      <c r="C21" t="str">
        <f>'Rohdaten (Personen)'!I71</f>
        <v>dagegen</v>
      </c>
      <c r="D21" t="str">
        <f>'Rohdaten (Personen)'!G71</f>
        <v>SPD</v>
      </c>
    </row>
    <row r="22">
      <c r="A22">
        <f>'Rohdaten (Personen)'!B77</f>
        <v>75</v>
      </c>
      <c r="B22" t="str">
        <f>'Rohdaten (Personen)'!F77</f>
        <v>Baden-Würtemberg</v>
      </c>
      <c r="C22" t="str">
        <f>'Rohdaten (Personen)'!I77</f>
        <v>dagegen</v>
      </c>
      <c r="D22" t="str">
        <f>'Rohdaten (Personen)'!G77</f>
        <v>AfD</v>
      </c>
    </row>
    <row r="23">
      <c r="A23">
        <f>'Rohdaten (Personen)'!B83</f>
        <v>81</v>
      </c>
      <c r="B23" t="str">
        <f>'Rohdaten (Personen)'!F83</f>
        <v>NRW</v>
      </c>
      <c r="C23" t="str">
        <f>'Rohdaten (Personen)'!I83</f>
        <v>dafür</v>
      </c>
      <c r="D23" t="str">
        <f>'Rohdaten (Personen)'!G83</f>
        <v>SPD</v>
      </c>
    </row>
    <row r="24">
      <c r="A24">
        <f>'Rohdaten (Personen)'!B86</f>
        <v>84</v>
      </c>
      <c r="B24" t="str">
        <f>'Rohdaten (Personen)'!F86</f>
        <v>Schleswig-Holstein</v>
      </c>
      <c r="C24" t="str">
        <f>'Rohdaten (Personen)'!I86</f>
        <v>abwesend</v>
      </c>
      <c r="D24" t="str">
        <f>'Rohdaten (Personen)'!G86</f>
        <v>SPD</v>
      </c>
    </row>
    <row r="25">
      <c r="A25">
        <f>'Rohdaten (Personen)'!B91</f>
        <v>89</v>
      </c>
      <c r="B25" t="str">
        <f>'Rohdaten (Personen)'!F91</f>
        <v>NRW</v>
      </c>
      <c r="C25" t="str">
        <f>'Rohdaten (Personen)'!I91</f>
        <v>dagegen</v>
      </c>
      <c r="D25" t="str">
        <f>'Rohdaten (Personen)'!G91</f>
        <v>SPD</v>
      </c>
    </row>
    <row r="26">
      <c r="A26">
        <f>'Rohdaten (Personen)'!B3</f>
        <v>1</v>
      </c>
      <c r="B26" t="str">
        <f>'Rohdaten (Personen)'!F3</f>
        <v>NRW</v>
      </c>
      <c r="C26" t="str">
        <f>'Rohdaten (Personen)'!I3</f>
        <v>dafür</v>
      </c>
      <c r="D26" t="str">
        <f>'Rohdaten (Personen)'!G3</f>
        <v>CDU</v>
      </c>
    </row>
    <row r="27">
      <c r="A27">
        <f>'Rohdaten (Personen)'!B13</f>
        <v>11</v>
      </c>
      <c r="B27" t="str">
        <f>'Rohdaten (Personen)'!F13</f>
        <v>NRW</v>
      </c>
      <c r="C27" t="str">
        <f>'Rohdaten (Personen)'!I13</f>
        <v>dafür</v>
      </c>
      <c r="D27" t="str">
        <f>'Rohdaten (Personen)'!G13</f>
        <v>CDU</v>
      </c>
    </row>
    <row r="28">
      <c r="A28">
        <f>'Rohdaten (Personen)'!B18</f>
        <v>16</v>
      </c>
      <c r="B28" t="str">
        <f>'Rohdaten (Personen)'!F18</f>
        <v>Baden-Würtemberg</v>
      </c>
      <c r="C28" t="str">
        <f>'Rohdaten (Personen)'!I18</f>
        <v>dafür</v>
      </c>
      <c r="D28" t="str">
        <f>'Rohdaten (Personen)'!G18</f>
        <v>CDU</v>
      </c>
    </row>
    <row r="29">
      <c r="A29">
        <f>'Rohdaten (Personen)'!B20</f>
        <v>18</v>
      </c>
      <c r="B29" t="str">
        <f>'Rohdaten (Personen)'!F20</f>
        <v>Berlin</v>
      </c>
      <c r="C29" t="str">
        <f>'Rohdaten (Personen)'!I20</f>
        <v>dafür</v>
      </c>
      <c r="D29" t="str">
        <f>'Rohdaten (Personen)'!G20</f>
        <v>LKR</v>
      </c>
    </row>
    <row r="30">
      <c r="A30">
        <f>'Rohdaten (Personen)'!B29</f>
        <v>27</v>
      </c>
      <c r="B30" t="str">
        <f>'Rohdaten (Personen)'!F29</f>
        <v>Meck-Pom</v>
      </c>
      <c r="C30" t="str">
        <f>'Rohdaten (Personen)'!I29</f>
        <v>dafür</v>
      </c>
      <c r="D30" t="str">
        <f>'Rohdaten (Personen)'!G29</f>
        <v>CDU</v>
      </c>
    </row>
    <row r="31">
      <c r="A31">
        <f>'Rohdaten (Personen)'!B32</f>
        <v>30</v>
      </c>
      <c r="B31" t="str">
        <f>'Rohdaten (Personen)'!F32</f>
        <v>NRW</v>
      </c>
      <c r="C31" t="str">
        <f>'Rohdaten (Personen)'!I32</f>
        <v>dafür</v>
      </c>
      <c r="D31" t="str">
        <f>'Rohdaten (Personen)'!G32</f>
        <v>CDU</v>
      </c>
    </row>
    <row r="32">
      <c r="A32">
        <f>'Rohdaten (Personen)'!B74</f>
        <v>72</v>
      </c>
      <c r="B32" t="str">
        <f>'Rohdaten (Personen)'!F74</f>
        <v>Niedersachsen</v>
      </c>
      <c r="C32" t="str">
        <f>'Rohdaten (Personen)'!I74</f>
        <v>dagegen</v>
      </c>
      <c r="D32" t="str">
        <f>'Rohdaten (Personen)'!G74</f>
        <v>LINKE</v>
      </c>
    </row>
    <row r="33">
      <c r="A33">
        <f>'Rohdaten (Personen)'!B27</f>
        <v>25</v>
      </c>
      <c r="B33" t="str">
        <f>'Rohdaten (Personen)'!F27</f>
        <v>Thüringen</v>
      </c>
      <c r="C33" t="str">
        <f>'Rohdaten (Personen)'!I27</f>
        <v>dafür</v>
      </c>
      <c r="D33" t="str">
        <f>'Rohdaten (Personen)'!G27</f>
        <v>CDU</v>
      </c>
    </row>
    <row r="34">
      <c r="A34">
        <f>'Rohdaten (Personen)'!B47</f>
        <v>45</v>
      </c>
      <c r="B34" t="str">
        <f>'Rohdaten (Personen)'!F47</f>
        <v>Bayern</v>
      </c>
      <c r="C34" t="str">
        <f>'Rohdaten (Personen)'!I47</f>
        <v>dafür</v>
      </c>
      <c r="D34" t="str">
        <f>'Rohdaten (Personen)'!G47</f>
        <v>CSU</v>
      </c>
    </row>
    <row r="35">
      <c r="A35">
        <f>'Rohdaten (Personen)'!B62</f>
        <v>60</v>
      </c>
      <c r="B35" t="str">
        <f>'Rohdaten (Personen)'!F62</f>
        <v>Bayern</v>
      </c>
      <c r="C35" t="str">
        <f>'Rohdaten (Personen)'!I62</f>
        <v>dagegen</v>
      </c>
      <c r="D35" t="str">
        <f>'Rohdaten (Personen)'!G62</f>
        <v>FDP</v>
      </c>
    </row>
    <row r="36">
      <c r="A36">
        <f>'Rohdaten (Personen)'!B95</f>
        <v>93</v>
      </c>
      <c r="B36" t="str">
        <f>'Rohdaten (Personen)'!F95</f>
        <v>Hessen</v>
      </c>
      <c r="C36" t="str">
        <f>'Rohdaten (Personen)'!I95</f>
        <v>enthalten</v>
      </c>
      <c r="D36" t="str">
        <f>'Rohdaten (Personen)'!G95</f>
        <v>SPD</v>
      </c>
    </row>
    <row r="37">
      <c r="A37">
        <f>'Rohdaten (Personen)'!B45</f>
        <v>43</v>
      </c>
      <c r="B37" t="str">
        <f>'Rohdaten (Personen)'!F45</f>
        <v>NRW</v>
      </c>
      <c r="C37" t="str">
        <f>'Rohdaten (Personen)'!I45</f>
        <v>dafür</v>
      </c>
      <c r="D37" t="str">
        <f>'Rohdaten (Personen)'!G45</f>
        <v>CDU</v>
      </c>
    </row>
    <row r="38">
      <c r="A38">
        <f>'Rohdaten (Personen)'!B60</f>
        <v>58</v>
      </c>
      <c r="B38" t="str">
        <f>'Rohdaten (Personen)'!F60</f>
        <v>Baden-Würtemberg</v>
      </c>
      <c r="C38" t="str">
        <f>'Rohdaten (Personen)'!I60</f>
        <v>dafür</v>
      </c>
      <c r="D38" t="str">
        <f>'Rohdaten (Personen)'!G60</f>
        <v>SPD</v>
      </c>
    </row>
    <row r="39">
      <c r="A39">
        <f>'Rohdaten (Personen)'!B24</f>
        <v>22</v>
      </c>
      <c r="B39" t="str">
        <f>'Rohdaten (Personen)'!F24</f>
        <v>Hessen</v>
      </c>
      <c r="C39" t="str">
        <f>'Rohdaten (Personen)'!I24</f>
        <v>dafür</v>
      </c>
      <c r="D39" t="str">
        <f>'Rohdaten (Personen)'!G24</f>
        <v>Grüne</v>
      </c>
    </row>
    <row r="40">
      <c r="A40">
        <f>'Rohdaten (Personen)'!B5</f>
        <v>3</v>
      </c>
      <c r="B40" t="str">
        <f>'Rohdaten (Personen)'!F5</f>
        <v>Schleswig-Holstein</v>
      </c>
      <c r="C40" t="str">
        <f>'Rohdaten (Personen)'!I5</f>
        <v>dafür</v>
      </c>
      <c r="D40" t="str">
        <f>'Rohdaten (Personen)'!G5</f>
        <v>CDU</v>
      </c>
    </row>
    <row r="41">
      <c r="A41">
        <f>'Rohdaten (Personen)'!B8</f>
        <v>6</v>
      </c>
      <c r="B41" t="str">
        <f>'Rohdaten (Personen)'!F8</f>
        <v>Rheinland-Pfalz</v>
      </c>
      <c r="C41" t="str">
        <f>'Rohdaten (Personen)'!I8</f>
        <v>dafür</v>
      </c>
      <c r="D41" t="str">
        <f>'Rohdaten (Personen)'!G8</f>
        <v>CDU</v>
      </c>
    </row>
    <row r="42">
      <c r="A42">
        <f>'Rohdaten (Personen)'!B34</f>
        <v>32</v>
      </c>
      <c r="B42" t="str">
        <f>'Rohdaten (Personen)'!F34</f>
        <v>Hessen</v>
      </c>
      <c r="C42" t="str">
        <f>'Rohdaten (Personen)'!I34</f>
        <v>dafür</v>
      </c>
      <c r="D42" t="str">
        <f>'Rohdaten (Personen)'!G34</f>
        <v>CDU</v>
      </c>
    </row>
    <row r="43">
      <c r="A43">
        <f>'Rohdaten (Personen)'!B50</f>
        <v>48</v>
      </c>
      <c r="B43" t="str">
        <f>'Rohdaten (Personen)'!F50</f>
        <v>Berlin</v>
      </c>
      <c r="C43" t="str">
        <f>'Rohdaten (Personen)'!I50</f>
        <v>dafür</v>
      </c>
      <c r="D43" t="str">
        <f>'Rohdaten (Personen)'!G50</f>
        <v>CDU</v>
      </c>
    </row>
    <row r="44">
      <c r="A44">
        <f>'Rohdaten (Personen)'!B54</f>
        <v>52</v>
      </c>
      <c r="B44" t="str">
        <f>'Rohdaten (Personen)'!F54</f>
        <v>Rheinland-Pfalz</v>
      </c>
      <c r="C44" t="str">
        <f>'Rohdaten (Personen)'!I54</f>
        <v>dafür</v>
      </c>
      <c r="D44" t="str">
        <f>'Rohdaten (Personen)'!G54</f>
        <v>SPD</v>
      </c>
    </row>
    <row r="45">
      <c r="A45">
        <f>'Rohdaten (Personen)'!B56</f>
        <v>54</v>
      </c>
      <c r="B45" t="str">
        <f>'Rohdaten (Personen)'!F56</f>
        <v>Sachsen</v>
      </c>
      <c r="C45" t="str">
        <f>'Rohdaten (Personen)'!I56</f>
        <v>dagegen</v>
      </c>
      <c r="D45" t="str">
        <f>'Rohdaten (Personen)'!G56</f>
        <v>LINKE</v>
      </c>
      <c r="G45" s="8" t="s">
        <v>46</v>
      </c>
      <c r="H45" s="8" t="s">
        <v>61</v>
      </c>
      <c r="I45" s="8" t="s">
        <v>57</v>
      </c>
      <c r="J45" s="8" t="s">
        <v>67</v>
      </c>
      <c r="K45" s="8" t="s">
        <v>191</v>
      </c>
      <c r="L45" s="8" t="s">
        <v>246</v>
      </c>
      <c r="M45" s="8" t="s">
        <v>30</v>
      </c>
      <c r="N45" s="8" t="s">
        <v>39</v>
      </c>
      <c r="O45" s="8" t="s">
        <v>91</v>
      </c>
      <c r="P45" s="8" t="s">
        <v>21</v>
      </c>
      <c r="Q45" s="8" t="s">
        <v>51</v>
      </c>
      <c r="R45" s="8" t="s">
        <v>235</v>
      </c>
      <c r="S45" s="8" t="s">
        <v>78</v>
      </c>
      <c r="T45" s="8" t="s">
        <v>178</v>
      </c>
      <c r="U45" s="8" t="s">
        <v>35</v>
      </c>
      <c r="V45" s="8" t="s">
        <v>129</v>
      </c>
    </row>
    <row r="46">
      <c r="A46">
        <f>'Rohdaten (Personen)'!B97</f>
        <v>95</v>
      </c>
      <c r="B46" t="str">
        <f>'Rohdaten (Personen)'!F97</f>
        <v>Niedersachsen</v>
      </c>
      <c r="C46" t="str">
        <f>'Rohdaten (Personen)'!I97</f>
        <v>dagegen</v>
      </c>
      <c r="D46" t="str">
        <f>'Rohdaten (Personen)'!G97</f>
        <v>SPD</v>
      </c>
      <c r="F46" s="12" t="s">
        <v>348</v>
      </c>
      <c r="G46">
        <f t="shared" ref="G46:V46" si="4">COUNTIFS($D$2:$D$97,$F46,$B$2:$B$97,G$45)</f>
        <v>1</v>
      </c>
      <c r="H46">
        <f t="shared" si="4"/>
        <v>0</v>
      </c>
      <c r="I46">
        <f t="shared" si="4"/>
        <v>0</v>
      </c>
      <c r="J46">
        <f t="shared" si="4"/>
        <v>0</v>
      </c>
      <c r="K46">
        <f t="shared" si="4"/>
        <v>0</v>
      </c>
      <c r="L46">
        <f t="shared" si="4"/>
        <v>0</v>
      </c>
      <c r="M46">
        <f t="shared" si="4"/>
        <v>0</v>
      </c>
      <c r="N46">
        <f t="shared" si="4"/>
        <v>0</v>
      </c>
      <c r="O46">
        <f t="shared" si="4"/>
        <v>0</v>
      </c>
      <c r="P46">
        <f t="shared" si="4"/>
        <v>0</v>
      </c>
      <c r="Q46">
        <f t="shared" si="4"/>
        <v>0</v>
      </c>
      <c r="R46">
        <f t="shared" si="4"/>
        <v>0</v>
      </c>
      <c r="S46">
        <f t="shared" si="4"/>
        <v>0</v>
      </c>
      <c r="T46">
        <f t="shared" si="4"/>
        <v>0</v>
      </c>
      <c r="U46">
        <f t="shared" si="4"/>
        <v>0</v>
      </c>
      <c r="V46">
        <f t="shared" si="4"/>
        <v>0</v>
      </c>
    </row>
    <row r="47">
      <c r="A47">
        <f>'Rohdaten (Personen)'!B21</f>
        <v>19</v>
      </c>
      <c r="B47" t="str">
        <f>'Rohdaten (Personen)'!F21</f>
        <v>Baden-Würtemberg</v>
      </c>
      <c r="C47" t="str">
        <f>'Rohdaten (Personen)'!I21</f>
        <v>dafür</v>
      </c>
      <c r="D47" t="str">
        <f>'Rohdaten (Personen)'!G21</f>
        <v>Grüne</v>
      </c>
      <c r="F47" s="12" t="s">
        <v>22</v>
      </c>
      <c r="G47">
        <f t="shared" ref="G47:V47" si="5">COUNTIFS($D$2:$D$97,$F47,$B$2:$B$97,G$45)</f>
        <v>5</v>
      </c>
      <c r="H47">
        <f t="shared" si="5"/>
        <v>0</v>
      </c>
      <c r="I47">
        <f t="shared" si="5"/>
        <v>1</v>
      </c>
      <c r="J47">
        <f t="shared" si="5"/>
        <v>1</v>
      </c>
      <c r="K47">
        <f t="shared" si="5"/>
        <v>0</v>
      </c>
      <c r="L47">
        <f t="shared" si="5"/>
        <v>0</v>
      </c>
      <c r="M47">
        <f t="shared" si="5"/>
        <v>2</v>
      </c>
      <c r="N47">
        <f t="shared" si="5"/>
        <v>1</v>
      </c>
      <c r="O47">
        <f t="shared" si="5"/>
        <v>4</v>
      </c>
      <c r="P47">
        <f t="shared" si="5"/>
        <v>8</v>
      </c>
      <c r="Q47">
        <f t="shared" si="5"/>
        <v>2</v>
      </c>
      <c r="R47">
        <f t="shared" si="5"/>
        <v>0</v>
      </c>
      <c r="S47">
        <f t="shared" si="5"/>
        <v>2</v>
      </c>
      <c r="T47">
        <f t="shared" si="5"/>
        <v>1</v>
      </c>
      <c r="U47">
        <f t="shared" si="5"/>
        <v>1</v>
      </c>
      <c r="V47">
        <f t="shared" si="5"/>
        <v>1</v>
      </c>
    </row>
    <row r="48">
      <c r="A48">
        <f>'Rohdaten (Personen)'!B28</f>
        <v>26</v>
      </c>
      <c r="B48" t="str">
        <f>'Rohdaten (Personen)'!F28</f>
        <v>NRW</v>
      </c>
      <c r="C48" t="str">
        <f>'Rohdaten (Personen)'!I28</f>
        <v>abwesend</v>
      </c>
      <c r="D48" t="str">
        <f>'Rohdaten (Personen)'!G28</f>
        <v>SPD</v>
      </c>
      <c r="F48" s="12" t="s">
        <v>62</v>
      </c>
      <c r="G48">
        <f t="shared" ref="G48:V48" si="6">COUNTIFS($D$2:$D$97,$F48,$B$2:$B$97,G$45)</f>
        <v>0</v>
      </c>
      <c r="H48">
        <f t="shared" si="6"/>
        <v>5</v>
      </c>
      <c r="I48">
        <f t="shared" si="6"/>
        <v>0</v>
      </c>
      <c r="J48">
        <f t="shared" si="6"/>
        <v>0</v>
      </c>
      <c r="K48">
        <f t="shared" si="6"/>
        <v>0</v>
      </c>
      <c r="L48">
        <f t="shared" si="6"/>
        <v>0</v>
      </c>
      <c r="M48">
        <f t="shared" si="6"/>
        <v>0</v>
      </c>
      <c r="N48">
        <f t="shared" si="6"/>
        <v>0</v>
      </c>
      <c r="O48">
        <f t="shared" si="6"/>
        <v>0</v>
      </c>
      <c r="P48">
        <f t="shared" si="6"/>
        <v>0</v>
      </c>
      <c r="Q48">
        <f t="shared" si="6"/>
        <v>0</v>
      </c>
      <c r="R48">
        <f t="shared" si="6"/>
        <v>0</v>
      </c>
      <c r="S48">
        <f t="shared" si="6"/>
        <v>0</v>
      </c>
      <c r="T48">
        <f t="shared" si="6"/>
        <v>0</v>
      </c>
      <c r="U48">
        <f t="shared" si="6"/>
        <v>0</v>
      </c>
      <c r="V48">
        <f t="shared" si="6"/>
        <v>0</v>
      </c>
    </row>
    <row r="49">
      <c r="A49">
        <f>'Rohdaten (Personen)'!B67</f>
        <v>65</v>
      </c>
      <c r="B49" t="str">
        <f>'Rohdaten (Personen)'!F67</f>
        <v>Sachsen</v>
      </c>
      <c r="C49" t="str">
        <f>'Rohdaten (Personen)'!I67</f>
        <v>dafür</v>
      </c>
      <c r="D49" t="str">
        <f>'Rohdaten (Personen)'!G67</f>
        <v>SPD</v>
      </c>
      <c r="F49" s="12" t="s">
        <v>359</v>
      </c>
      <c r="G49">
        <f t="shared" ref="G49:V49" si="7">COUNTIFS($D$2:$D$97,$F49,$B$2:$B$97,G$45)</f>
        <v>0</v>
      </c>
      <c r="H49">
        <f t="shared" si="7"/>
        <v>0</v>
      </c>
      <c r="I49">
        <f t="shared" si="7"/>
        <v>0</v>
      </c>
      <c r="J49">
        <f t="shared" si="7"/>
        <v>0</v>
      </c>
      <c r="K49">
        <f t="shared" si="7"/>
        <v>0</v>
      </c>
      <c r="L49">
        <f t="shared" si="7"/>
        <v>0</v>
      </c>
      <c r="M49">
        <f t="shared" si="7"/>
        <v>0</v>
      </c>
      <c r="N49">
        <f t="shared" si="7"/>
        <v>0</v>
      </c>
      <c r="O49">
        <f t="shared" si="7"/>
        <v>0</v>
      </c>
      <c r="P49">
        <f t="shared" si="7"/>
        <v>1</v>
      </c>
      <c r="Q49">
        <f t="shared" si="7"/>
        <v>0</v>
      </c>
      <c r="R49">
        <f t="shared" si="7"/>
        <v>0</v>
      </c>
      <c r="S49">
        <f t="shared" si="7"/>
        <v>0</v>
      </c>
      <c r="T49">
        <f t="shared" si="7"/>
        <v>0</v>
      </c>
      <c r="U49">
        <f t="shared" si="7"/>
        <v>0</v>
      </c>
      <c r="V49">
        <f t="shared" si="7"/>
        <v>0</v>
      </c>
    </row>
    <row r="50">
      <c r="A50">
        <f>'Rohdaten (Personen)'!B68</f>
        <v>66</v>
      </c>
      <c r="B50" t="str">
        <f>'Rohdaten (Personen)'!F68</f>
        <v>NRW</v>
      </c>
      <c r="C50" t="str">
        <f>'Rohdaten (Personen)'!I68</f>
        <v>dagegen</v>
      </c>
      <c r="D50" t="str">
        <f>'Rohdaten (Personen)'!G68</f>
        <v>SPD</v>
      </c>
      <c r="F50" s="12" t="s">
        <v>125</v>
      </c>
      <c r="G50">
        <f t="shared" ref="G50:V50" si="8">COUNTIFS($D$2:$D$97,$F50,$B$2:$B$97,G$45)</f>
        <v>0</v>
      </c>
      <c r="H50">
        <f t="shared" si="8"/>
        <v>1</v>
      </c>
      <c r="I50">
        <f t="shared" si="8"/>
        <v>0</v>
      </c>
      <c r="J50">
        <f t="shared" si="8"/>
        <v>0</v>
      </c>
      <c r="K50">
        <f t="shared" si="8"/>
        <v>0</v>
      </c>
      <c r="L50">
        <f t="shared" si="8"/>
        <v>0</v>
      </c>
      <c r="M50">
        <f t="shared" si="8"/>
        <v>1</v>
      </c>
      <c r="N50">
        <f t="shared" si="8"/>
        <v>0</v>
      </c>
      <c r="O50">
        <f t="shared" si="8"/>
        <v>1</v>
      </c>
      <c r="P50">
        <f t="shared" si="8"/>
        <v>0</v>
      </c>
      <c r="Q50">
        <f t="shared" si="8"/>
        <v>0</v>
      </c>
      <c r="R50">
        <f t="shared" si="8"/>
        <v>0</v>
      </c>
      <c r="S50">
        <f t="shared" si="8"/>
        <v>0</v>
      </c>
      <c r="T50">
        <f t="shared" si="8"/>
        <v>0</v>
      </c>
      <c r="U50">
        <f t="shared" si="8"/>
        <v>0</v>
      </c>
      <c r="V50">
        <f t="shared" si="8"/>
        <v>0</v>
      </c>
    </row>
    <row r="51">
      <c r="A51">
        <f>'Rohdaten (Personen)'!B11</f>
        <v>9</v>
      </c>
      <c r="B51" t="str">
        <f>'Rohdaten (Personen)'!F11</f>
        <v>Brandenburg</v>
      </c>
      <c r="C51" t="str">
        <f>'Rohdaten (Personen)'!I11</f>
        <v>dafür</v>
      </c>
      <c r="D51" t="str">
        <f>'Rohdaten (Personen)'!G11</f>
        <v>CDU</v>
      </c>
      <c r="F51" s="12" t="s">
        <v>88</v>
      </c>
      <c r="G51">
        <f t="shared" ref="G51:V51" si="9">COUNTIFS($D$2:$D$97,$F51,$B$2:$B$97,G$45)</f>
        <v>0</v>
      </c>
      <c r="H51">
        <f t="shared" si="9"/>
        <v>1</v>
      </c>
      <c r="I51">
        <f t="shared" si="9"/>
        <v>0</v>
      </c>
      <c r="J51">
        <f t="shared" si="9"/>
        <v>0</v>
      </c>
      <c r="K51">
        <f t="shared" si="9"/>
        <v>0</v>
      </c>
      <c r="L51">
        <f t="shared" si="9"/>
        <v>0</v>
      </c>
      <c r="M51">
        <f t="shared" si="9"/>
        <v>0</v>
      </c>
      <c r="N51">
        <f t="shared" si="9"/>
        <v>1</v>
      </c>
      <c r="O51">
        <f t="shared" si="9"/>
        <v>0</v>
      </c>
      <c r="P51">
        <f t="shared" si="9"/>
        <v>0</v>
      </c>
      <c r="Q51">
        <f t="shared" si="9"/>
        <v>0</v>
      </c>
      <c r="R51">
        <f t="shared" si="9"/>
        <v>0</v>
      </c>
      <c r="S51">
        <f t="shared" si="9"/>
        <v>0</v>
      </c>
      <c r="T51">
        <f t="shared" si="9"/>
        <v>0</v>
      </c>
      <c r="U51">
        <f t="shared" si="9"/>
        <v>0</v>
      </c>
      <c r="V51">
        <f t="shared" si="9"/>
        <v>0</v>
      </c>
    </row>
    <row r="52">
      <c r="A52">
        <f>'Rohdaten (Personen)'!B19</f>
        <v>17</v>
      </c>
      <c r="B52" t="str">
        <f>'Rohdaten (Personen)'!F19</f>
        <v>Niedersachsen</v>
      </c>
      <c r="C52" t="str">
        <f>'Rohdaten (Personen)'!I19</f>
        <v>dafür</v>
      </c>
      <c r="D52" t="str">
        <f>'Rohdaten (Personen)'!G19</f>
        <v>Grüne</v>
      </c>
      <c r="F52" s="12" t="s">
        <v>40</v>
      </c>
      <c r="G52">
        <f t="shared" ref="G52:V52" si="10">COUNTIFS($D$2:$D$97,$F52,$B$2:$B$97,G$45)</f>
        <v>1</v>
      </c>
      <c r="H52">
        <f t="shared" si="10"/>
        <v>1</v>
      </c>
      <c r="I52">
        <f t="shared" si="10"/>
        <v>1</v>
      </c>
      <c r="J52">
        <f t="shared" si="10"/>
        <v>1</v>
      </c>
      <c r="K52">
        <f t="shared" si="10"/>
        <v>1</v>
      </c>
      <c r="L52">
        <f t="shared" si="10"/>
        <v>0</v>
      </c>
      <c r="M52">
        <f t="shared" si="10"/>
        <v>1</v>
      </c>
      <c r="N52">
        <f t="shared" si="10"/>
        <v>1</v>
      </c>
      <c r="O52">
        <f t="shared" si="10"/>
        <v>1</v>
      </c>
      <c r="P52">
        <f t="shared" si="10"/>
        <v>2</v>
      </c>
      <c r="Q52">
        <f t="shared" si="10"/>
        <v>1</v>
      </c>
      <c r="R52">
        <f t="shared" si="10"/>
        <v>0</v>
      </c>
      <c r="S52">
        <f t="shared" si="10"/>
        <v>0</v>
      </c>
      <c r="T52">
        <f t="shared" si="10"/>
        <v>0</v>
      </c>
      <c r="U52">
        <f t="shared" si="10"/>
        <v>0</v>
      </c>
      <c r="V52">
        <f t="shared" si="10"/>
        <v>0</v>
      </c>
    </row>
    <row r="53">
      <c r="A53">
        <f>'Rohdaten (Personen)'!B30</f>
        <v>28</v>
      </c>
      <c r="B53" t="str">
        <f>'Rohdaten (Personen)'!F30</f>
        <v>Baden-Würtemberg</v>
      </c>
      <c r="C53" t="str">
        <f>'Rohdaten (Personen)'!I30</f>
        <v>dafür</v>
      </c>
      <c r="D53" t="str">
        <f>'Rohdaten (Personen)'!G30</f>
        <v>LKR</v>
      </c>
      <c r="F53" s="12" t="s">
        <v>350</v>
      </c>
      <c r="G53">
        <f t="shared" ref="G53:V53" si="11">COUNTIFS($D$2:$D$97,$F53,$B$2:$B$97,G$45)</f>
        <v>0</v>
      </c>
      <c r="H53">
        <f t="shared" si="11"/>
        <v>1</v>
      </c>
      <c r="I53">
        <f t="shared" si="11"/>
        <v>1</v>
      </c>
      <c r="J53">
        <f t="shared" si="11"/>
        <v>1</v>
      </c>
      <c r="K53">
        <f t="shared" si="11"/>
        <v>0</v>
      </c>
      <c r="L53">
        <f t="shared" si="11"/>
        <v>0</v>
      </c>
      <c r="M53">
        <f t="shared" si="11"/>
        <v>0</v>
      </c>
      <c r="N53">
        <f t="shared" si="11"/>
        <v>0</v>
      </c>
      <c r="O53">
        <f t="shared" si="11"/>
        <v>1</v>
      </c>
      <c r="P53">
        <f t="shared" si="11"/>
        <v>1</v>
      </c>
      <c r="Q53">
        <f t="shared" si="11"/>
        <v>0</v>
      </c>
      <c r="R53">
        <f t="shared" si="11"/>
        <v>0</v>
      </c>
      <c r="S53">
        <f t="shared" si="11"/>
        <v>1</v>
      </c>
      <c r="T53">
        <f t="shared" si="11"/>
        <v>0</v>
      </c>
      <c r="U53">
        <f t="shared" si="11"/>
        <v>0</v>
      </c>
      <c r="V53">
        <f t="shared" si="11"/>
        <v>1</v>
      </c>
    </row>
    <row r="54">
      <c r="A54">
        <f>'Rohdaten (Personen)'!B31</f>
        <v>29</v>
      </c>
      <c r="B54" t="str">
        <f>'Rohdaten (Personen)'!F31</f>
        <v>Rheinland-Pfalz</v>
      </c>
      <c r="C54" t="str">
        <f>'Rohdaten (Personen)'!I31</f>
        <v>dafür</v>
      </c>
      <c r="D54" t="str">
        <f>'Rohdaten (Personen)'!G31</f>
        <v>CDU</v>
      </c>
      <c r="F54" s="12" t="s">
        <v>104</v>
      </c>
      <c r="G54">
        <f t="shared" ref="G54:V54" si="12">COUNTIFS($D$2:$D$97,$F54,$B$2:$B$97,G$45)</f>
        <v>1</v>
      </c>
      <c r="H54">
        <f t="shared" si="12"/>
        <v>1</v>
      </c>
      <c r="I54">
        <f t="shared" si="12"/>
        <v>1</v>
      </c>
      <c r="J54">
        <f t="shared" si="12"/>
        <v>0</v>
      </c>
      <c r="K54">
        <f t="shared" si="12"/>
        <v>0</v>
      </c>
      <c r="L54">
        <f t="shared" si="12"/>
        <v>0</v>
      </c>
      <c r="M54">
        <f t="shared" si="12"/>
        <v>0</v>
      </c>
      <c r="N54">
        <f t="shared" si="12"/>
        <v>0</v>
      </c>
      <c r="O54">
        <f t="shared" si="12"/>
        <v>1</v>
      </c>
      <c r="P54">
        <f t="shared" si="12"/>
        <v>0</v>
      </c>
      <c r="Q54">
        <f t="shared" si="12"/>
        <v>0</v>
      </c>
      <c r="R54">
        <f t="shared" si="12"/>
        <v>0</v>
      </c>
      <c r="S54">
        <f t="shared" si="12"/>
        <v>0</v>
      </c>
      <c r="T54">
        <f t="shared" si="12"/>
        <v>0</v>
      </c>
      <c r="U54">
        <f t="shared" si="12"/>
        <v>1</v>
      </c>
      <c r="V54">
        <f t="shared" si="12"/>
        <v>0</v>
      </c>
    </row>
    <row r="55">
      <c r="A55">
        <f>'Rohdaten (Personen)'!B36</f>
        <v>34</v>
      </c>
      <c r="B55" t="str">
        <f>'Rohdaten (Personen)'!F36</f>
        <v>Bayern</v>
      </c>
      <c r="C55" t="str">
        <f>'Rohdaten (Personen)'!I36</f>
        <v>dafür</v>
      </c>
      <c r="D55" t="str">
        <f>'Rohdaten (Personen)'!G36</f>
        <v>CSU</v>
      </c>
      <c r="F55" s="12" t="s">
        <v>286</v>
      </c>
      <c r="G55">
        <f t="shared" ref="G55:V55" si="13">COUNTIFS($D$2:$D$97,$F55,$B$2:$B$97,G$45)</f>
        <v>0</v>
      </c>
      <c r="H55">
        <f t="shared" si="13"/>
        <v>0</v>
      </c>
      <c r="I55">
        <f t="shared" si="13"/>
        <v>1</v>
      </c>
      <c r="J55">
        <f t="shared" si="13"/>
        <v>0</v>
      </c>
      <c r="K55">
        <f t="shared" si="13"/>
        <v>0</v>
      </c>
      <c r="L55">
        <f t="shared" si="13"/>
        <v>0</v>
      </c>
      <c r="M55">
        <f t="shared" si="13"/>
        <v>0</v>
      </c>
      <c r="N55">
        <f t="shared" si="13"/>
        <v>0</v>
      </c>
      <c r="O55">
        <f t="shared" si="13"/>
        <v>0</v>
      </c>
      <c r="P55">
        <f t="shared" si="13"/>
        <v>0</v>
      </c>
      <c r="Q55">
        <f t="shared" si="13"/>
        <v>0</v>
      </c>
      <c r="R55">
        <f t="shared" si="13"/>
        <v>0</v>
      </c>
      <c r="S55">
        <f t="shared" si="13"/>
        <v>0</v>
      </c>
      <c r="T55">
        <f t="shared" si="13"/>
        <v>0</v>
      </c>
      <c r="U55">
        <f t="shared" si="13"/>
        <v>0</v>
      </c>
      <c r="V55">
        <f t="shared" si="13"/>
        <v>0</v>
      </c>
    </row>
    <row r="56">
      <c r="A56">
        <f>'Rohdaten (Personen)'!B58</f>
        <v>56</v>
      </c>
      <c r="B56" t="str">
        <f>'Rohdaten (Personen)'!F58</f>
        <v>Hamburg</v>
      </c>
      <c r="C56" t="str">
        <f>'Rohdaten (Personen)'!I58</f>
        <v>dafür</v>
      </c>
      <c r="D56" t="str">
        <f>'Rohdaten (Personen)'!G58</f>
        <v>SPD</v>
      </c>
      <c r="F56" s="12" t="s">
        <v>229</v>
      </c>
      <c r="G56">
        <f t="shared" ref="G56:V56" si="14">COUNTIFS($D$2:$D$97,$F56,$B$2:$B$97,G$45)</f>
        <v>0</v>
      </c>
      <c r="H56">
        <f t="shared" si="14"/>
        <v>1</v>
      </c>
      <c r="I56">
        <f t="shared" si="14"/>
        <v>0</v>
      </c>
      <c r="J56">
        <f t="shared" si="14"/>
        <v>0</v>
      </c>
      <c r="K56">
        <f t="shared" si="14"/>
        <v>0</v>
      </c>
      <c r="L56">
        <f t="shared" si="14"/>
        <v>0</v>
      </c>
      <c r="M56">
        <f t="shared" si="14"/>
        <v>0</v>
      </c>
      <c r="N56">
        <f t="shared" si="14"/>
        <v>0</v>
      </c>
      <c r="O56">
        <f t="shared" si="14"/>
        <v>0</v>
      </c>
      <c r="P56">
        <f t="shared" si="14"/>
        <v>0</v>
      </c>
      <c r="Q56">
        <f t="shared" si="14"/>
        <v>0</v>
      </c>
      <c r="R56">
        <f t="shared" si="14"/>
        <v>0</v>
      </c>
      <c r="S56">
        <f t="shared" si="14"/>
        <v>0</v>
      </c>
      <c r="T56">
        <f t="shared" si="14"/>
        <v>0</v>
      </c>
      <c r="U56">
        <f t="shared" si="14"/>
        <v>0</v>
      </c>
      <c r="V56">
        <f t="shared" si="14"/>
        <v>0</v>
      </c>
    </row>
    <row r="57">
      <c r="A57">
        <f>'Rohdaten (Personen)'!B73</f>
        <v>71</v>
      </c>
      <c r="B57" t="str">
        <f>'Rohdaten (Personen)'!F73</f>
        <v>Niedersachsen</v>
      </c>
      <c r="C57" t="str">
        <f>'Rohdaten (Personen)'!I73</f>
        <v>dagegen</v>
      </c>
      <c r="D57" t="str">
        <f>'Rohdaten (Personen)'!G73</f>
        <v>LKR</v>
      </c>
      <c r="F57" s="12" t="s">
        <v>236</v>
      </c>
      <c r="G57">
        <f t="shared" ref="G57:V57" si="15">COUNTIFS($D$2:$D$97,$F57,$B$2:$B$97,G$45)</f>
        <v>0</v>
      </c>
      <c r="H57">
        <f t="shared" si="15"/>
        <v>0</v>
      </c>
      <c r="I57">
        <f t="shared" si="15"/>
        <v>0</v>
      </c>
      <c r="J57">
        <f t="shared" si="15"/>
        <v>0</v>
      </c>
      <c r="K57">
        <f t="shared" si="15"/>
        <v>0</v>
      </c>
      <c r="L57">
        <f t="shared" si="15"/>
        <v>0</v>
      </c>
      <c r="M57">
        <f t="shared" si="15"/>
        <v>0</v>
      </c>
      <c r="N57">
        <f t="shared" si="15"/>
        <v>0</v>
      </c>
      <c r="O57">
        <f t="shared" si="15"/>
        <v>0</v>
      </c>
      <c r="P57">
        <f t="shared" si="15"/>
        <v>0</v>
      </c>
      <c r="Q57">
        <f t="shared" si="15"/>
        <v>0</v>
      </c>
      <c r="R57">
        <f t="shared" si="15"/>
        <v>1</v>
      </c>
      <c r="S57">
        <f t="shared" si="15"/>
        <v>0</v>
      </c>
      <c r="T57">
        <f t="shared" si="15"/>
        <v>0</v>
      </c>
      <c r="U57">
        <f t="shared" si="15"/>
        <v>0</v>
      </c>
      <c r="V57">
        <f t="shared" si="15"/>
        <v>0</v>
      </c>
    </row>
    <row r="58">
      <c r="A58">
        <f>'Rohdaten (Personen)'!B81</f>
        <v>79</v>
      </c>
      <c r="B58" t="str">
        <f>'Rohdaten (Personen)'!F81</f>
        <v>Bayern</v>
      </c>
      <c r="C58" t="str">
        <f>'Rohdaten (Personen)'!I81</f>
        <v>dagegen</v>
      </c>
      <c r="D58" t="str">
        <f>'Rohdaten (Personen)'!G81</f>
        <v>SPD</v>
      </c>
      <c r="F58" s="12" t="s">
        <v>240</v>
      </c>
      <c r="G58">
        <f t="shared" ref="G58:V58" si="16">COUNTIFS($D$2:$D$97,$F58,$B$2:$B$97,G$45)</f>
        <v>0</v>
      </c>
      <c r="H58">
        <f t="shared" si="16"/>
        <v>0</v>
      </c>
      <c r="I58">
        <f t="shared" si="16"/>
        <v>1</v>
      </c>
      <c r="J58">
        <f t="shared" si="16"/>
        <v>0</v>
      </c>
      <c r="K58">
        <f t="shared" si="16"/>
        <v>0</v>
      </c>
      <c r="L58">
        <f t="shared" si="16"/>
        <v>0</v>
      </c>
      <c r="M58">
        <f t="shared" si="16"/>
        <v>0</v>
      </c>
      <c r="N58">
        <f t="shared" si="16"/>
        <v>0</v>
      </c>
      <c r="O58">
        <f t="shared" si="16"/>
        <v>0</v>
      </c>
      <c r="P58">
        <f t="shared" si="16"/>
        <v>0</v>
      </c>
      <c r="Q58">
        <f t="shared" si="16"/>
        <v>0</v>
      </c>
      <c r="R58">
        <f t="shared" si="16"/>
        <v>0</v>
      </c>
      <c r="S58">
        <f t="shared" si="16"/>
        <v>0</v>
      </c>
      <c r="T58">
        <f t="shared" si="16"/>
        <v>0</v>
      </c>
      <c r="U58">
        <f t="shared" si="16"/>
        <v>0</v>
      </c>
      <c r="V58">
        <f t="shared" si="16"/>
        <v>0</v>
      </c>
    </row>
    <row r="59">
      <c r="A59">
        <f>'Rohdaten (Personen)'!B82</f>
        <v>80</v>
      </c>
      <c r="B59" t="str">
        <f>'Rohdaten (Personen)'!F82</f>
        <v>NRW</v>
      </c>
      <c r="C59" t="str">
        <f>'Rohdaten (Personen)'!I82</f>
        <v>dagegen</v>
      </c>
      <c r="D59" t="str">
        <f>'Rohdaten (Personen)'!G82</f>
        <v>Die blaue Partei</v>
      </c>
      <c r="F59" s="12" t="s">
        <v>297</v>
      </c>
      <c r="G59">
        <f t="shared" ref="G59:V59" si="17">COUNTIFS($D$2:$D$97,$F59,$B$2:$B$97,G$45)</f>
        <v>0</v>
      </c>
      <c r="H59">
        <f t="shared" si="17"/>
        <v>0</v>
      </c>
      <c r="I59">
        <f t="shared" si="17"/>
        <v>0</v>
      </c>
      <c r="J59">
        <f t="shared" si="17"/>
        <v>0</v>
      </c>
      <c r="K59">
        <f t="shared" si="17"/>
        <v>0</v>
      </c>
      <c r="L59">
        <f t="shared" si="17"/>
        <v>0</v>
      </c>
      <c r="M59">
        <f t="shared" si="17"/>
        <v>1</v>
      </c>
      <c r="N59">
        <f t="shared" si="17"/>
        <v>0</v>
      </c>
      <c r="O59">
        <f t="shared" si="17"/>
        <v>0</v>
      </c>
      <c r="P59">
        <f t="shared" si="17"/>
        <v>0</v>
      </c>
      <c r="Q59">
        <f t="shared" si="17"/>
        <v>0</v>
      </c>
      <c r="R59">
        <f t="shared" si="17"/>
        <v>0</v>
      </c>
      <c r="S59">
        <f t="shared" si="17"/>
        <v>0</v>
      </c>
      <c r="T59">
        <f t="shared" si="17"/>
        <v>0</v>
      </c>
      <c r="U59">
        <f t="shared" si="17"/>
        <v>0</v>
      </c>
      <c r="V59">
        <f t="shared" si="17"/>
        <v>0</v>
      </c>
    </row>
    <row r="60">
      <c r="A60">
        <f>'Rohdaten (Personen)'!B96</f>
        <v>94</v>
      </c>
      <c r="B60" t="str">
        <f>'Rohdaten (Personen)'!F96</f>
        <v>Bayern</v>
      </c>
      <c r="C60" t="str">
        <f>'Rohdaten (Personen)'!I96</f>
        <v>dafür</v>
      </c>
      <c r="D60" t="str">
        <f>'Rohdaten (Personen)'!G96</f>
        <v>SPD</v>
      </c>
      <c r="F60" s="12" t="s">
        <v>31</v>
      </c>
      <c r="G60">
        <f t="shared" ref="G60:V60" si="18">COUNTIFS($D$2:$D$97,$F60,$B$2:$B$97,G$45)</f>
        <v>2</v>
      </c>
      <c r="H60">
        <f t="shared" si="18"/>
        <v>3</v>
      </c>
      <c r="I60">
        <f t="shared" si="18"/>
        <v>1</v>
      </c>
      <c r="J60">
        <f t="shared" si="18"/>
        <v>1</v>
      </c>
      <c r="K60">
        <f t="shared" si="18"/>
        <v>1</v>
      </c>
      <c r="L60">
        <f t="shared" si="18"/>
        <v>1</v>
      </c>
      <c r="M60">
        <f t="shared" si="18"/>
        <v>2</v>
      </c>
      <c r="N60">
        <f t="shared" si="18"/>
        <v>1</v>
      </c>
      <c r="O60">
        <f t="shared" si="18"/>
        <v>2</v>
      </c>
      <c r="P60">
        <f t="shared" si="18"/>
        <v>6</v>
      </c>
      <c r="Q60">
        <f t="shared" si="18"/>
        <v>2</v>
      </c>
      <c r="R60">
        <f t="shared" si="18"/>
        <v>1</v>
      </c>
      <c r="S60">
        <f t="shared" si="18"/>
        <v>1</v>
      </c>
      <c r="T60">
        <f t="shared" si="18"/>
        <v>1</v>
      </c>
      <c r="U60">
        <f t="shared" si="18"/>
        <v>1</v>
      </c>
      <c r="V60">
        <f t="shared" si="18"/>
        <v>1</v>
      </c>
    </row>
    <row r="61">
      <c r="A61">
        <f>'Rohdaten (Personen)'!B7</f>
        <v>5</v>
      </c>
      <c r="B61" t="str">
        <f>'Rohdaten (Personen)'!F7</f>
        <v>Baden-Würtemberg</v>
      </c>
      <c r="C61" t="str">
        <f>'Rohdaten (Personen)'!I7</f>
        <v>dafür</v>
      </c>
      <c r="D61" t="str">
        <f>'Rohdaten (Personen)'!G7</f>
        <v>CDU</v>
      </c>
    </row>
    <row r="62">
      <c r="A62">
        <f>'Rohdaten (Personen)'!B10</f>
        <v>8</v>
      </c>
      <c r="B62" t="str">
        <f>'Rohdaten (Personen)'!F10</f>
        <v>Bayern</v>
      </c>
      <c r="C62" t="str">
        <f>'Rohdaten (Personen)'!I10</f>
        <v>dafür</v>
      </c>
      <c r="D62" t="str">
        <f>'Rohdaten (Personen)'!G10</f>
        <v>CSU</v>
      </c>
    </row>
    <row r="63">
      <c r="A63">
        <f>'Rohdaten (Personen)'!B26</f>
        <v>24</v>
      </c>
      <c r="B63" t="str">
        <f>'Rohdaten (Personen)'!F26</f>
        <v>Hessen</v>
      </c>
      <c r="C63" t="str">
        <f>'Rohdaten (Personen)'!I26</f>
        <v>dafür</v>
      </c>
      <c r="D63" t="str">
        <f>'Rohdaten (Personen)'!G26</f>
        <v>FDP</v>
      </c>
    </row>
    <row r="64">
      <c r="A64">
        <f>'Rohdaten (Personen)'!B41</f>
        <v>39</v>
      </c>
      <c r="B64" t="str">
        <f>'Rohdaten (Personen)'!F41</f>
        <v>Baden-Würtemberg</v>
      </c>
      <c r="C64" t="str">
        <f>'Rohdaten (Personen)'!I41</f>
        <v>dafür</v>
      </c>
      <c r="D64" t="str">
        <f>'Rohdaten (Personen)'!G41</f>
        <v>CDU</v>
      </c>
    </row>
    <row r="65">
      <c r="A65">
        <f>'Rohdaten (Personen)'!B44</f>
        <v>42</v>
      </c>
      <c r="B65" t="str">
        <f>'Rohdaten (Personen)'!F44</f>
        <v>Bremen</v>
      </c>
      <c r="C65" t="str">
        <f>'Rohdaten (Personen)'!I44</f>
        <v>dafür</v>
      </c>
      <c r="D65" t="str">
        <f>'Rohdaten (Personen)'!G44</f>
        <v>Grüne</v>
      </c>
    </row>
    <row r="66">
      <c r="A66">
        <f>'Rohdaten (Personen)'!B51</f>
        <v>49</v>
      </c>
      <c r="B66" t="str">
        <f>'Rohdaten (Personen)'!F51</f>
        <v>Niedersachsen</v>
      </c>
      <c r="C66" t="str">
        <f>'Rohdaten (Personen)'!I51</f>
        <v>abwesend</v>
      </c>
      <c r="D66" t="str">
        <f>'Rohdaten (Personen)'!G51</f>
        <v>CDU</v>
      </c>
    </row>
    <row r="67">
      <c r="A67">
        <f>'Rohdaten (Personen)'!B52</f>
        <v>50</v>
      </c>
      <c r="B67" t="str">
        <f>'Rohdaten (Personen)'!F52</f>
        <v>Thüringen</v>
      </c>
      <c r="C67" t="str">
        <f>'Rohdaten (Personen)'!I52</f>
        <v>enthalten</v>
      </c>
      <c r="D67" t="str">
        <f>'Rohdaten (Personen)'!G52</f>
        <v>SPD</v>
      </c>
    </row>
    <row r="68">
      <c r="A68">
        <f>'Rohdaten (Personen)'!B64</f>
        <v>62</v>
      </c>
      <c r="B68" t="str">
        <f>'Rohdaten (Personen)'!F64</f>
        <v>NRW</v>
      </c>
      <c r="C68" t="str">
        <f>'Rohdaten (Personen)'!I64</f>
        <v>dagegen</v>
      </c>
      <c r="D68" t="str">
        <f>'Rohdaten (Personen)'!G64</f>
        <v>SPD</v>
      </c>
    </row>
    <row r="69">
      <c r="A69">
        <f>'Rohdaten (Personen)'!B65</f>
        <v>63</v>
      </c>
      <c r="B69" t="str">
        <f>'Rohdaten (Personen)'!F65</f>
        <v>Berlin</v>
      </c>
      <c r="C69" t="str">
        <f>'Rohdaten (Personen)'!I65</f>
        <v>dafür</v>
      </c>
      <c r="D69" t="str">
        <f>'Rohdaten (Personen)'!G65</f>
        <v>SPD</v>
      </c>
    </row>
    <row r="70">
      <c r="A70">
        <f>'Rohdaten (Personen)'!B69</f>
        <v>67</v>
      </c>
      <c r="B70" t="str">
        <f>'Rohdaten (Personen)'!F69</f>
        <v>Niedersachsen</v>
      </c>
      <c r="C70" t="str">
        <f>'Rohdaten (Personen)'!I69</f>
        <v>dafür</v>
      </c>
      <c r="D70" t="str">
        <f>'Rohdaten (Personen)'!G69</f>
        <v>SPD</v>
      </c>
    </row>
    <row r="71">
      <c r="A71">
        <f>'Rohdaten (Personen)'!B72</f>
        <v>70</v>
      </c>
      <c r="B71" t="str">
        <f>'Rohdaten (Personen)'!F72</f>
        <v>Bayern</v>
      </c>
      <c r="C71" t="str">
        <f>'Rohdaten (Personen)'!I72</f>
        <v>dagegen</v>
      </c>
      <c r="D71" t="str">
        <f>'Rohdaten (Personen)'!G72</f>
        <v>Grüne</v>
      </c>
    </row>
    <row r="72">
      <c r="A72">
        <f>'Rohdaten (Personen)'!B76</f>
        <v>74</v>
      </c>
      <c r="B72" t="str">
        <f>'Rohdaten (Personen)'!F76</f>
        <v>Brandenburg</v>
      </c>
      <c r="C72" t="str">
        <f>'Rohdaten (Personen)'!I76</f>
        <v>dafür</v>
      </c>
      <c r="D72" t="str">
        <f>'Rohdaten (Personen)'!G76</f>
        <v>SPD</v>
      </c>
    </row>
    <row r="73">
      <c r="A73">
        <f>'Rohdaten (Personen)'!B79</f>
        <v>77</v>
      </c>
      <c r="B73" t="str">
        <f>'Rohdaten (Personen)'!F79</f>
        <v>Bayern</v>
      </c>
      <c r="C73" t="str">
        <f>'Rohdaten (Personen)'!I79</f>
        <v>dafür</v>
      </c>
      <c r="D73" t="str">
        <f>'Rohdaten (Personen)'!G79</f>
        <v>FW</v>
      </c>
    </row>
    <row r="74">
      <c r="A74">
        <f>'Rohdaten (Personen)'!B85</f>
        <v>83</v>
      </c>
      <c r="B74" t="str">
        <f>'Rohdaten (Personen)'!F85</f>
        <v>NRW</v>
      </c>
      <c r="C74" t="str">
        <f>'Rohdaten (Personen)'!I85</f>
        <v>dagegen</v>
      </c>
      <c r="D74" t="str">
        <f>'Rohdaten (Personen)'!G85</f>
        <v>Grüne</v>
      </c>
    </row>
    <row r="75">
      <c r="A75">
        <f>'Rohdaten (Personen)'!B87</f>
        <v>85</v>
      </c>
      <c r="B75" t="str">
        <f>'Rohdaten (Personen)'!F87</f>
        <v>NRW</v>
      </c>
      <c r="C75" t="str">
        <f>'Rohdaten (Personen)'!I87</f>
        <v>dagegen</v>
      </c>
      <c r="D75" t="str">
        <f>'Rohdaten (Personen)'!G87</f>
        <v>LINKE</v>
      </c>
    </row>
    <row r="76">
      <c r="A76">
        <f>'Rohdaten (Personen)'!B92</f>
        <v>90</v>
      </c>
      <c r="B76" t="str">
        <f>'Rohdaten (Personen)'!F92</f>
        <v>Berlin</v>
      </c>
      <c r="C76" t="str">
        <f>'Rohdaten (Personen)'!I92</f>
        <v>dagegen</v>
      </c>
      <c r="D76" t="str">
        <f>'Rohdaten (Personen)'!G92</f>
        <v>PARTEI</v>
      </c>
    </row>
    <row r="77">
      <c r="A77">
        <f>'Rohdaten (Personen)'!B94</f>
        <v>92</v>
      </c>
      <c r="B77" t="str">
        <f>'Rohdaten (Personen)'!F94</f>
        <v>Berlin</v>
      </c>
      <c r="C77" t="str">
        <f>'Rohdaten (Personen)'!I94</f>
        <v>dagegen</v>
      </c>
      <c r="D77" t="str">
        <f>'Rohdaten (Personen)'!G94</f>
        <v>NPD</v>
      </c>
    </row>
    <row r="78">
      <c r="A78">
        <f>'Rohdaten (Personen)'!B98</f>
        <v>96</v>
      </c>
      <c r="B78" t="str">
        <f>'Rohdaten (Personen)'!F98</f>
        <v>Thüringen</v>
      </c>
      <c r="C78" t="str">
        <f>'Rohdaten (Personen)'!I98</f>
        <v>dagegen</v>
      </c>
      <c r="D78" t="str">
        <f>'Rohdaten (Personen)'!G98</f>
        <v>LINKE</v>
      </c>
    </row>
    <row r="79">
      <c r="A79">
        <f>'Rohdaten (Personen)'!B14</f>
        <v>12</v>
      </c>
      <c r="B79" t="str">
        <f>'Rohdaten (Personen)'!F14</f>
        <v>Hessen</v>
      </c>
      <c r="C79" t="str">
        <f>'Rohdaten (Personen)'!I14</f>
        <v>dafür</v>
      </c>
      <c r="D79" t="str">
        <f>'Rohdaten (Personen)'!G14</f>
        <v>CDU</v>
      </c>
    </row>
    <row r="80">
      <c r="A80">
        <f>'Rohdaten (Personen)'!B15</f>
        <v>13</v>
      </c>
      <c r="B80" t="str">
        <f>'Rohdaten (Personen)'!F15</f>
        <v>NRW</v>
      </c>
      <c r="C80" t="str">
        <f>'Rohdaten (Personen)'!I15</f>
        <v>dafür</v>
      </c>
      <c r="D80" t="str">
        <f>'Rohdaten (Personen)'!G15</f>
        <v>SPD</v>
      </c>
    </row>
    <row r="81">
      <c r="A81">
        <f>'Rohdaten (Personen)'!B35</f>
        <v>33</v>
      </c>
      <c r="B81" t="str">
        <f>'Rohdaten (Personen)'!F35</f>
        <v>Niedersachsen</v>
      </c>
      <c r="C81" t="str">
        <f>'Rohdaten (Personen)'!I35</f>
        <v>dafür</v>
      </c>
      <c r="D81" t="str">
        <f>'Rohdaten (Personen)'!G35</f>
        <v>CDU</v>
      </c>
    </row>
    <row r="82">
      <c r="A82">
        <f>'Rohdaten (Personen)'!B46</f>
        <v>44</v>
      </c>
      <c r="B82" t="str">
        <f>'Rohdaten (Personen)'!F46</f>
        <v>NRW</v>
      </c>
      <c r="C82" t="str">
        <f>'Rohdaten (Personen)'!I46</f>
        <v>dafür</v>
      </c>
      <c r="D82" t="str">
        <f>'Rohdaten (Personen)'!G46</f>
        <v>CDU</v>
      </c>
    </row>
    <row r="83">
      <c r="A83">
        <f>'Rohdaten (Personen)'!B75</f>
        <v>73</v>
      </c>
      <c r="B83" t="str">
        <f>'Rohdaten (Personen)'!F75</f>
        <v>Niedersachsen</v>
      </c>
      <c r="C83" t="str">
        <f>'Rohdaten (Personen)'!I75</f>
        <v>enthalten</v>
      </c>
      <c r="D83" t="str">
        <f>'Rohdaten (Personen)'!G75</f>
        <v>FDP</v>
      </c>
    </row>
    <row r="84">
      <c r="A84">
        <f>'Rohdaten (Personen)'!B12</f>
        <v>10</v>
      </c>
      <c r="B84" t="str">
        <f>'Rohdaten (Personen)'!F12</f>
        <v>Bayern</v>
      </c>
      <c r="C84" t="str">
        <f>'Rohdaten (Personen)'!I12</f>
        <v>dafür</v>
      </c>
      <c r="D84" t="str">
        <f>'Rohdaten (Personen)'!G12</f>
        <v>CSU</v>
      </c>
    </row>
    <row r="85">
      <c r="A85">
        <f>'Rohdaten (Personen)'!B37</f>
        <v>35</v>
      </c>
      <c r="B85" t="str">
        <f>'Rohdaten (Personen)'!F37</f>
        <v>NRW</v>
      </c>
      <c r="C85" t="str">
        <f>'Rohdaten (Personen)'!I37</f>
        <v>dafür</v>
      </c>
      <c r="D85" t="str">
        <f>'Rohdaten (Personen)'!G37</f>
        <v>CDU</v>
      </c>
    </row>
    <row r="86">
      <c r="A86">
        <f>'Rohdaten (Personen)'!B38</f>
        <v>36</v>
      </c>
      <c r="B86" t="str">
        <f>'Rohdaten (Personen)'!F38</f>
        <v>Niedersachsen</v>
      </c>
      <c r="C86" t="str">
        <f>'Rohdaten (Personen)'!I38</f>
        <v>dafür</v>
      </c>
      <c r="D86" t="str">
        <f>'Rohdaten (Personen)'!G38</f>
        <v>CDU</v>
      </c>
    </row>
    <row r="87">
      <c r="A87">
        <f>'Rohdaten (Personen)'!B39</f>
        <v>37</v>
      </c>
      <c r="B87" t="str">
        <f>'Rohdaten (Personen)'!F39</f>
        <v>NRW</v>
      </c>
      <c r="C87" t="str">
        <f>'Rohdaten (Personen)'!I39</f>
        <v>dafür</v>
      </c>
      <c r="D87" t="str">
        <f>'Rohdaten (Personen)'!G39</f>
        <v>CDU</v>
      </c>
    </row>
    <row r="88">
      <c r="A88">
        <f>'Rohdaten (Personen)'!B48</f>
        <v>46</v>
      </c>
      <c r="B88" t="str">
        <f>'Rohdaten (Personen)'!F48</f>
        <v>Baden-Würtemberg</v>
      </c>
      <c r="C88" t="str">
        <f>'Rohdaten (Personen)'!I48</f>
        <v>dafür</v>
      </c>
      <c r="D88" t="str">
        <f>'Rohdaten (Personen)'!G48</f>
        <v>CDU</v>
      </c>
    </row>
    <row r="89">
      <c r="A89">
        <f>'Rohdaten (Personen)'!B66</f>
        <v>64</v>
      </c>
      <c r="B89" t="str">
        <f>'Rohdaten (Personen)'!F66</f>
        <v>Brandenburg</v>
      </c>
      <c r="C89" t="str">
        <f>'Rohdaten (Personen)'!I66</f>
        <v>dagegen</v>
      </c>
      <c r="D89" t="str">
        <f>'Rohdaten (Personen)'!G66</f>
        <v>Grüne</v>
      </c>
    </row>
    <row r="90">
      <c r="A90">
        <f>'Rohdaten (Personen)'!B89</f>
        <v>87</v>
      </c>
      <c r="B90" t="str">
        <f>'Rohdaten (Personen)'!F89</f>
        <v>Bremen</v>
      </c>
      <c r="C90" t="str">
        <f>'Rohdaten (Personen)'!I89</f>
        <v>dafür</v>
      </c>
      <c r="D90" t="str">
        <f>'Rohdaten (Personen)'!G89</f>
        <v>SPD</v>
      </c>
    </row>
    <row r="91">
      <c r="A91">
        <f>'Rohdaten (Personen)'!B93</f>
        <v>91</v>
      </c>
      <c r="B91" t="str">
        <f>'Rohdaten (Personen)'!F93</f>
        <v>Schleswig-Holstein</v>
      </c>
      <c r="C91" t="str">
        <f>'Rohdaten (Personen)'!I93</f>
        <v>dagegen</v>
      </c>
      <c r="D91" t="str">
        <f>'Rohdaten (Personen)'!G93</f>
        <v>LKR</v>
      </c>
    </row>
    <row r="92">
      <c r="A92">
        <f>'Rohdaten (Personen)'!B16</f>
        <v>14</v>
      </c>
      <c r="B92" t="str">
        <f>'Rohdaten (Personen)'!F16</f>
        <v>Meck-Pom</v>
      </c>
      <c r="C92" t="str">
        <f>'Rohdaten (Personen)'!I16</f>
        <v>dafür</v>
      </c>
      <c r="D92" t="str">
        <f>'Rohdaten (Personen)'!G16</f>
        <v>FW</v>
      </c>
    </row>
    <row r="93">
      <c r="A93">
        <f>'Rohdaten (Personen)'!B17</f>
        <v>15</v>
      </c>
      <c r="B93" t="str">
        <f>'Rohdaten (Personen)'!F17</f>
        <v>Niedersachsen</v>
      </c>
      <c r="C93" t="str">
        <f>'Rohdaten (Personen)'!I17</f>
        <v>dafür</v>
      </c>
      <c r="D93" t="str">
        <f>'Rohdaten (Personen)'!G17</f>
        <v>CDU</v>
      </c>
    </row>
    <row r="94">
      <c r="A94">
        <f>'Rohdaten (Personen)'!B80</f>
        <v>78</v>
      </c>
      <c r="B94" t="str">
        <f>'Rohdaten (Personen)'!F80</f>
        <v>Rheinland-Pfalz</v>
      </c>
      <c r="C94" t="str">
        <f>'Rohdaten (Personen)'!I80</f>
        <v>dafür</v>
      </c>
      <c r="D94" t="str">
        <f>'Rohdaten (Personen)'!G80</f>
        <v>SPD</v>
      </c>
    </row>
    <row r="95">
      <c r="A95">
        <f>'Rohdaten (Personen)'!B23</f>
        <v>21</v>
      </c>
      <c r="B95" t="str">
        <f>'Rohdaten (Personen)'!F23</f>
        <v>Bayern</v>
      </c>
      <c r="C95" t="str">
        <f>'Rohdaten (Personen)'!I23</f>
        <v>abwesend</v>
      </c>
      <c r="D95" t="str">
        <f>'Rohdaten (Personen)'!G23</f>
        <v>LINKE</v>
      </c>
    </row>
    <row r="96">
      <c r="A96">
        <f>'Rohdaten (Personen)'!B33</f>
        <v>31</v>
      </c>
      <c r="B96" t="str">
        <f>'Rohdaten (Personen)'!F33</f>
        <v>Baden-Würtemberg</v>
      </c>
      <c r="C96" t="str">
        <f>'Rohdaten (Personen)'!I33</f>
        <v>dafür</v>
      </c>
      <c r="D96" t="str">
        <f>'Rohdaten (Personen)'!G33</f>
        <v>CDU</v>
      </c>
    </row>
    <row r="97">
      <c r="A97">
        <f>'Rohdaten (Personen)'!B70</f>
        <v>68</v>
      </c>
      <c r="B97" t="str">
        <f>'Rohdaten (Personen)'!F70</f>
        <v>Saarland</v>
      </c>
      <c r="C97" t="str">
        <f>'Rohdaten (Personen)'!I70</f>
        <v>dafür</v>
      </c>
      <c r="D97" t="str">
        <f>'Rohdaten (Personen)'!G70</f>
        <v>SPD</v>
      </c>
    </row>
    <row r="98">
      <c r="A98" t="str">
        <f>'Rohdaten (Personen)'!B99</f>
        <v/>
      </c>
      <c r="B98" t="str">
        <f>'Rohdaten (Personen)'!F99</f>
        <v/>
      </c>
      <c r="C98" t="str">
        <f>'Rohdaten (Personen)'!I99</f>
        <v/>
      </c>
      <c r="D98" t="str">
        <f>'Rohdaten (Personen)'!G99</f>
        <v/>
      </c>
    </row>
  </sheetData>
  <autoFilter ref="$F$1:$I$17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sheetData>
    <row r="1">
      <c r="A1" s="8" t="s">
        <v>336</v>
      </c>
      <c r="B1" s="8" t="s">
        <v>3</v>
      </c>
      <c r="C1" s="8" t="s">
        <v>335</v>
      </c>
      <c r="D1" s="8" t="s">
        <v>13</v>
      </c>
      <c r="G1" s="8" t="s">
        <v>20</v>
      </c>
      <c r="H1" s="8" t="s">
        <v>23</v>
      </c>
      <c r="M1" s="12" t="s">
        <v>356</v>
      </c>
      <c r="N1" s="8" t="s">
        <v>336</v>
      </c>
      <c r="O1" s="8" t="s">
        <v>3</v>
      </c>
      <c r="P1" s="8" t="s">
        <v>17</v>
      </c>
    </row>
    <row r="2">
      <c r="A2">
        <f>'Rohdaten (Personen)'!B3</f>
        <v>1</v>
      </c>
      <c r="B2" t="str">
        <f>'Rohdaten (Personen)'!E3</f>
        <v>m</v>
      </c>
      <c r="C2" t="str">
        <f>'Rohdaten (Personen)'!I3</f>
        <v>dafür</v>
      </c>
      <c r="D2" t="str">
        <f>'Rohdaten (Personen)'!G3</f>
        <v>CDU</v>
      </c>
      <c r="F2" s="8" t="s">
        <v>24</v>
      </c>
      <c r="G2">
        <f t="shared" ref="G2:H2" si="1">COUNTIFS($B$2:$B$97,G$1,$C$2:$C$97,$F2)</f>
        <v>45</v>
      </c>
      <c r="H2">
        <f t="shared" si="1"/>
        <v>16</v>
      </c>
      <c r="N2">
        <f>'Arbeitskopie Rohdaten (Personen'!C3</f>
        <v>40</v>
      </c>
      <c r="O2" t="str">
        <f>'Arbeitskopie Rohdaten (Personen'!F3</f>
        <v>w</v>
      </c>
      <c r="P2" t="str">
        <f>'Arbeitskopie Rohdaten (Personen'!S3</f>
        <v>dafür</v>
      </c>
    </row>
    <row r="3">
      <c r="A3">
        <f>'Rohdaten (Personen)'!B4</f>
        <v>2</v>
      </c>
      <c r="B3" t="str">
        <f>'Rohdaten (Personen)'!E4</f>
        <v>m</v>
      </c>
      <c r="C3" t="str">
        <f>'Rohdaten (Personen)'!I4</f>
        <v>dafür</v>
      </c>
      <c r="D3" t="str">
        <f>'Rohdaten (Personen)'!G4</f>
        <v>SPD</v>
      </c>
      <c r="F3" s="8" t="s">
        <v>122</v>
      </c>
      <c r="G3">
        <f t="shared" ref="G3:H3" si="2">COUNTIFS($B$2:$B$97,G$1,$C$2:$C$97,$F3)</f>
        <v>14</v>
      </c>
      <c r="H3">
        <f t="shared" si="2"/>
        <v>14</v>
      </c>
      <c r="N3">
        <f>'Arbeitskopie Rohdaten (Personen'!C4</f>
        <v>23</v>
      </c>
      <c r="O3" t="str">
        <f>'Arbeitskopie Rohdaten (Personen'!F4</f>
        <v>m</v>
      </c>
      <c r="P3" t="str">
        <f>'Arbeitskopie Rohdaten (Personen'!S4</f>
        <v>dafür</v>
      </c>
    </row>
    <row r="4">
      <c r="A4">
        <f>'Rohdaten (Personen)'!B5</f>
        <v>3</v>
      </c>
      <c r="B4" t="str">
        <f>'Rohdaten (Personen)'!E5</f>
        <v>m</v>
      </c>
      <c r="C4" t="str">
        <f>'Rohdaten (Personen)'!I5</f>
        <v>dafür</v>
      </c>
      <c r="D4" t="str">
        <f>'Rohdaten (Personen)'!G5</f>
        <v>CDU</v>
      </c>
      <c r="N4">
        <f>'Arbeitskopie Rohdaten (Personen'!C5</f>
        <v>3</v>
      </c>
      <c r="O4" t="str">
        <f>'Arbeitskopie Rohdaten (Personen'!F5</f>
        <v>m</v>
      </c>
      <c r="P4" t="str">
        <f>'Arbeitskopie Rohdaten (Personen'!S5</f>
        <v>dafür</v>
      </c>
    </row>
    <row r="5">
      <c r="A5">
        <f>'Rohdaten (Personen)'!B6</f>
        <v>4</v>
      </c>
      <c r="B5" t="str">
        <f>'Rohdaten (Personen)'!E6</f>
        <v>m</v>
      </c>
      <c r="C5" t="str">
        <f>'Rohdaten (Personen)'!I6</f>
        <v>dafür</v>
      </c>
      <c r="D5" t="str">
        <f>'Rohdaten (Personen)'!G6</f>
        <v>Grüne</v>
      </c>
      <c r="N5">
        <f>'Arbeitskopie Rohdaten (Personen'!C6</f>
        <v>19</v>
      </c>
      <c r="O5" t="str">
        <f>'Arbeitskopie Rohdaten (Personen'!F6</f>
        <v>w</v>
      </c>
      <c r="P5" t="str">
        <f>'Arbeitskopie Rohdaten (Personen'!S6</f>
        <v>dafür</v>
      </c>
    </row>
    <row r="6">
      <c r="A6">
        <f>'Rohdaten (Personen)'!B7</f>
        <v>5</v>
      </c>
      <c r="B6" t="str">
        <f>'Rohdaten (Personen)'!E7</f>
        <v>m</v>
      </c>
      <c r="C6" t="str">
        <f>'Rohdaten (Personen)'!I7</f>
        <v>dafür</v>
      </c>
      <c r="D6" t="str">
        <f>'Rohdaten (Personen)'!G7</f>
        <v>CDU</v>
      </c>
      <c r="N6">
        <f>'Arbeitskopie Rohdaten (Personen'!C7</f>
        <v>22</v>
      </c>
      <c r="O6" t="str">
        <f>'Arbeitskopie Rohdaten (Personen'!F7</f>
        <v>m</v>
      </c>
      <c r="P6" t="str">
        <f>'Arbeitskopie Rohdaten (Personen'!S7</f>
        <v>dagegen</v>
      </c>
    </row>
    <row r="7">
      <c r="A7">
        <f>'Rohdaten (Personen)'!B8</f>
        <v>6</v>
      </c>
      <c r="B7" t="str">
        <f>'Rohdaten (Personen)'!E8</f>
        <v>w</v>
      </c>
      <c r="C7" t="str">
        <f>'Rohdaten (Personen)'!I8</f>
        <v>dafür</v>
      </c>
      <c r="D7" t="str">
        <f>'Rohdaten (Personen)'!G8</f>
        <v>CDU</v>
      </c>
      <c r="N7">
        <f>'Arbeitskopie Rohdaten (Personen'!C8</f>
        <v>8</v>
      </c>
      <c r="O7" t="str">
        <f>'Arbeitskopie Rohdaten (Personen'!F8</f>
        <v>m</v>
      </c>
      <c r="P7" t="str">
        <f>'Arbeitskopie Rohdaten (Personen'!S8</f>
        <v>dafür</v>
      </c>
    </row>
    <row r="8">
      <c r="A8">
        <f>'Rohdaten (Personen)'!B9</f>
        <v>7</v>
      </c>
      <c r="B8" t="str">
        <f>'Rohdaten (Personen)'!E9</f>
        <v>m</v>
      </c>
      <c r="C8" t="str">
        <f>'Rohdaten (Personen)'!I9</f>
        <v>dafür</v>
      </c>
      <c r="D8" t="str">
        <f>'Rohdaten (Personen)'!G9</f>
        <v>Grüne</v>
      </c>
      <c r="N8">
        <f>'Arbeitskopie Rohdaten (Personen'!C9</f>
        <v>31</v>
      </c>
      <c r="O8" t="str">
        <f>'Arbeitskopie Rohdaten (Personen'!F9</f>
        <v>m</v>
      </c>
      <c r="P8" t="str">
        <f>'Arbeitskopie Rohdaten (Personen'!S9</f>
        <v>dafür</v>
      </c>
    </row>
    <row r="9">
      <c r="A9">
        <f>'Rohdaten (Personen)'!B10</f>
        <v>8</v>
      </c>
      <c r="B9" t="str">
        <f>'Rohdaten (Personen)'!E10</f>
        <v>m</v>
      </c>
      <c r="C9" t="str">
        <f>'Rohdaten (Personen)'!I10</f>
        <v>dafür</v>
      </c>
      <c r="D9" t="str">
        <f>'Rohdaten (Personen)'!G10</f>
        <v>CSU</v>
      </c>
      <c r="N9">
        <f>'Arbeitskopie Rohdaten (Personen'!C10</f>
        <v>75</v>
      </c>
      <c r="O9" t="str">
        <f>'Arbeitskopie Rohdaten (Personen'!F10</f>
        <v>m</v>
      </c>
      <c r="P9" t="str">
        <f>'Arbeitskopie Rohdaten (Personen'!S10</f>
        <v>dagegen</v>
      </c>
    </row>
    <row r="10">
      <c r="A10">
        <f>'Rohdaten (Personen)'!B11</f>
        <v>9</v>
      </c>
      <c r="B10" t="str">
        <f>'Rohdaten (Personen)'!E11</f>
        <v>m</v>
      </c>
      <c r="C10" t="str">
        <f>'Rohdaten (Personen)'!I11</f>
        <v>dafür</v>
      </c>
      <c r="D10" t="str">
        <f>'Rohdaten (Personen)'!G11</f>
        <v>CDU</v>
      </c>
      <c r="N10">
        <f>'Arbeitskopie Rohdaten (Personen'!C11</f>
        <v>70</v>
      </c>
      <c r="O10" t="str">
        <f>'Arbeitskopie Rohdaten (Personen'!F11</f>
        <v>w</v>
      </c>
      <c r="P10" t="str">
        <f>'Arbeitskopie Rohdaten (Personen'!S11</f>
        <v>dagegen</v>
      </c>
    </row>
    <row r="11">
      <c r="A11">
        <f>'Rohdaten (Personen)'!B12</f>
        <v>10</v>
      </c>
      <c r="B11" t="str">
        <f>'Rohdaten (Personen)'!E12</f>
        <v>m</v>
      </c>
      <c r="C11" t="str">
        <f>'Rohdaten (Personen)'!I12</f>
        <v>dafür</v>
      </c>
      <c r="D11" t="str">
        <f>'Rohdaten (Personen)'!G12</f>
        <v>CSU</v>
      </c>
      <c r="N11">
        <f>'Arbeitskopie Rohdaten (Personen'!C12</f>
        <v>7</v>
      </c>
      <c r="O11" t="str">
        <f>'Arbeitskopie Rohdaten (Personen'!F12</f>
        <v>m</v>
      </c>
      <c r="P11" t="str">
        <f>'Arbeitskopie Rohdaten (Personen'!S12</f>
        <v>dafür</v>
      </c>
    </row>
    <row r="12">
      <c r="A12">
        <f>'Rohdaten (Personen)'!B13</f>
        <v>11</v>
      </c>
      <c r="B12" t="str">
        <f>'Rohdaten (Personen)'!E13</f>
        <v>m</v>
      </c>
      <c r="C12" t="str">
        <f>'Rohdaten (Personen)'!I13</f>
        <v>dafür</v>
      </c>
      <c r="D12" t="str">
        <f>'Rohdaten (Personen)'!G13</f>
        <v>CDU</v>
      </c>
      <c r="N12">
        <f>'Arbeitskopie Rohdaten (Personen'!C13</f>
        <v>73</v>
      </c>
      <c r="O12" t="str">
        <f>'Arbeitskopie Rohdaten (Personen'!F13</f>
        <v>w</v>
      </c>
      <c r="P12" t="str">
        <f>'Arbeitskopie Rohdaten (Personen'!S13</f>
        <v>dagegen</v>
      </c>
    </row>
    <row r="13">
      <c r="A13">
        <f>'Rohdaten (Personen)'!B14</f>
        <v>12</v>
      </c>
      <c r="B13" t="str">
        <f>'Rohdaten (Personen)'!E14</f>
        <v>m</v>
      </c>
      <c r="C13" t="str">
        <f>'Rohdaten (Personen)'!I14</f>
        <v>dafür</v>
      </c>
      <c r="D13" t="str">
        <f>'Rohdaten (Personen)'!G14</f>
        <v>CDU</v>
      </c>
      <c r="N13">
        <f>'Arbeitskopie Rohdaten (Personen'!C14</f>
        <v>67</v>
      </c>
      <c r="O13" t="str">
        <f>'Arbeitskopie Rohdaten (Personen'!F14</f>
        <v>m</v>
      </c>
      <c r="P13" t="str">
        <f>'Arbeitskopie Rohdaten (Personen'!S14</f>
        <v>dagegen</v>
      </c>
    </row>
    <row r="14">
      <c r="A14">
        <f>'Rohdaten (Personen)'!B15</f>
        <v>13</v>
      </c>
      <c r="B14" t="str">
        <f>'Rohdaten (Personen)'!E15</f>
        <v>m</v>
      </c>
      <c r="C14" t="str">
        <f>'Rohdaten (Personen)'!I15</f>
        <v>dafür</v>
      </c>
      <c r="D14" t="str">
        <f>'Rohdaten (Personen)'!G15</f>
        <v>SPD</v>
      </c>
      <c r="N14">
        <f>'Arbeitskopie Rohdaten (Personen'!C15</f>
        <v>78</v>
      </c>
      <c r="O14" t="str">
        <f>'Arbeitskopie Rohdaten (Personen'!F15</f>
        <v>m</v>
      </c>
      <c r="P14" t="str">
        <f>'Arbeitskopie Rohdaten (Personen'!S15</f>
        <v>dagegen</v>
      </c>
    </row>
    <row r="15">
      <c r="A15">
        <f>'Rohdaten (Personen)'!B16</f>
        <v>14</v>
      </c>
      <c r="B15" t="str">
        <f>'Rohdaten (Personen)'!E16</f>
        <v>m</v>
      </c>
      <c r="C15" t="str">
        <f>'Rohdaten (Personen)'!I16</f>
        <v>dafür</v>
      </c>
      <c r="D15" t="str">
        <f>'Rohdaten (Personen)'!G16</f>
        <v>FW</v>
      </c>
      <c r="N15">
        <f>'Arbeitskopie Rohdaten (Personen'!C16</f>
        <v>94</v>
      </c>
      <c r="O15" t="str">
        <f>'Arbeitskopie Rohdaten (Personen'!F16</f>
        <v>w</v>
      </c>
      <c r="P15" t="str">
        <f>'Arbeitskopie Rohdaten (Personen'!S16</f>
        <v>dagegen</v>
      </c>
    </row>
    <row r="16">
      <c r="A16">
        <f>'Rohdaten (Personen)'!B17</f>
        <v>15</v>
      </c>
      <c r="B16" t="str">
        <f>'Rohdaten (Personen)'!E17</f>
        <v>m</v>
      </c>
      <c r="C16" t="str">
        <f>'Rohdaten (Personen)'!I17</f>
        <v>dafür</v>
      </c>
      <c r="D16" t="str">
        <f>'Rohdaten (Personen)'!G17</f>
        <v>CDU</v>
      </c>
      <c r="N16">
        <f>'Arbeitskopie Rohdaten (Personen'!C17</f>
        <v>60</v>
      </c>
      <c r="O16" t="str">
        <f>'Arbeitskopie Rohdaten (Personen'!F17</f>
        <v>w</v>
      </c>
      <c r="P16" t="str">
        <f>'Arbeitskopie Rohdaten (Personen'!S17</f>
        <v>dagegen</v>
      </c>
    </row>
    <row r="17">
      <c r="A17">
        <f>'Rohdaten (Personen)'!B18</f>
        <v>16</v>
      </c>
      <c r="B17" t="str">
        <f>'Rohdaten (Personen)'!E18</f>
        <v>m</v>
      </c>
      <c r="C17" t="str">
        <f>'Rohdaten (Personen)'!I18</f>
        <v>dafür</v>
      </c>
      <c r="D17" t="str">
        <f>'Rohdaten (Personen)'!G18</f>
        <v>CDU</v>
      </c>
      <c r="N17">
        <f>'Arbeitskopie Rohdaten (Personen'!C18</f>
        <v>76</v>
      </c>
      <c r="O17" t="str">
        <f>'Arbeitskopie Rohdaten (Personen'!F18</f>
        <v>w</v>
      </c>
      <c r="P17" t="str">
        <f>'Arbeitskopie Rohdaten (Personen'!S18</f>
        <v>dagegen</v>
      </c>
    </row>
    <row r="18">
      <c r="A18">
        <f>'Rohdaten (Personen)'!B19</f>
        <v>17</v>
      </c>
      <c r="B18" t="str">
        <f>'Rohdaten (Personen)'!E19</f>
        <v>w</v>
      </c>
      <c r="C18" t="str">
        <f>'Rohdaten (Personen)'!I19</f>
        <v>dafür</v>
      </c>
      <c r="D18" t="str">
        <f>'Rohdaten (Personen)'!G19</f>
        <v>Grüne</v>
      </c>
      <c r="N18">
        <f>'Arbeitskopie Rohdaten (Personen'!C19</f>
        <v>72</v>
      </c>
      <c r="O18" t="str">
        <f>'Arbeitskopie Rohdaten (Personen'!F19</f>
        <v>w</v>
      </c>
      <c r="P18" t="str">
        <f>'Arbeitskopie Rohdaten (Personen'!S19</f>
        <v>dagegen</v>
      </c>
    </row>
    <row r="19">
      <c r="A19">
        <f>'Rohdaten (Personen)'!B20</f>
        <v>18</v>
      </c>
      <c r="B19" t="str">
        <f>'Rohdaten (Personen)'!E20</f>
        <v>m</v>
      </c>
      <c r="C19" t="str">
        <f>'Rohdaten (Personen)'!I20</f>
        <v>dafür</v>
      </c>
      <c r="D19" t="str">
        <f>'Rohdaten (Personen)'!G20</f>
        <v>LKR</v>
      </c>
      <c r="N19">
        <f>'Arbeitskopie Rohdaten (Personen'!C20</f>
        <v>62</v>
      </c>
      <c r="O19" t="str">
        <f>'Arbeitskopie Rohdaten (Personen'!F20</f>
        <v>w</v>
      </c>
      <c r="P19" t="str">
        <f>'Arbeitskopie Rohdaten (Personen'!S20</f>
        <v>dagegen</v>
      </c>
    </row>
    <row r="20">
      <c r="A20">
        <f>'Rohdaten (Personen)'!B21</f>
        <v>19</v>
      </c>
      <c r="B20" t="str">
        <f>'Rohdaten (Personen)'!E21</f>
        <v>w</v>
      </c>
      <c r="C20" t="str">
        <f>'Rohdaten (Personen)'!I21</f>
        <v>dafür</v>
      </c>
      <c r="D20" t="str">
        <f>'Rohdaten (Personen)'!G21</f>
        <v>Grüne</v>
      </c>
      <c r="N20">
        <f>'Arbeitskopie Rohdaten (Personen'!C21</f>
        <v>54</v>
      </c>
      <c r="O20" t="str">
        <f>'Arbeitskopie Rohdaten (Personen'!F21</f>
        <v>w</v>
      </c>
      <c r="P20" t="str">
        <f>'Arbeitskopie Rohdaten (Personen'!S21</f>
        <v>dagegen</v>
      </c>
    </row>
    <row r="21">
      <c r="A21">
        <f>'Rohdaten (Personen)'!B22</f>
        <v>20</v>
      </c>
      <c r="B21" t="str">
        <f>'Rohdaten (Personen)'!E22</f>
        <v>w</v>
      </c>
      <c r="C21" t="str">
        <f>'Rohdaten (Personen)'!I22</f>
        <v>dafür</v>
      </c>
      <c r="D21" t="str">
        <f>'Rohdaten (Personen)'!G22</f>
        <v>CSU</v>
      </c>
      <c r="N21">
        <f>'Arbeitskopie Rohdaten (Personen'!C22</f>
        <v>30</v>
      </c>
      <c r="O21" t="str">
        <f>'Arbeitskopie Rohdaten (Personen'!F22</f>
        <v>m</v>
      </c>
      <c r="P21" t="str">
        <f>'Arbeitskopie Rohdaten (Personen'!S22</f>
        <v>dafür</v>
      </c>
    </row>
    <row r="22">
      <c r="A22">
        <f>'Rohdaten (Personen)'!B23</f>
        <v>21</v>
      </c>
      <c r="B22" t="str">
        <f>'Rohdaten (Personen)'!E23</f>
        <v>m</v>
      </c>
      <c r="C22" t="str">
        <f>'Rohdaten (Personen)'!I23</f>
        <v>abwesend</v>
      </c>
      <c r="D22" t="str">
        <f>'Rohdaten (Personen)'!G23</f>
        <v>LINKE</v>
      </c>
      <c r="N22">
        <f>'Arbeitskopie Rohdaten (Personen'!C23</f>
        <v>20</v>
      </c>
      <c r="O22" t="str">
        <f>'Arbeitskopie Rohdaten (Personen'!F23</f>
        <v>w</v>
      </c>
      <c r="P22" t="str">
        <f>'Arbeitskopie Rohdaten (Personen'!S23</f>
        <v>dafür</v>
      </c>
    </row>
    <row r="23">
      <c r="A23">
        <f>'Rohdaten (Personen)'!B24</f>
        <v>22</v>
      </c>
      <c r="B23" t="str">
        <f>'Rohdaten (Personen)'!E24</f>
        <v>m</v>
      </c>
      <c r="C23" t="str">
        <f>'Rohdaten (Personen)'!I24</f>
        <v>dafür</v>
      </c>
      <c r="D23" t="str">
        <f>'Rohdaten (Personen)'!G24</f>
        <v>Grüne</v>
      </c>
      <c r="N23">
        <f>'Arbeitskopie Rohdaten (Personen'!C24</f>
        <v>90</v>
      </c>
      <c r="O23" t="str">
        <f>'Arbeitskopie Rohdaten (Personen'!F24</f>
        <v>m</v>
      </c>
      <c r="P23" t="str">
        <f>'Arbeitskopie Rohdaten (Personen'!S24</f>
        <v>dagegen</v>
      </c>
    </row>
    <row r="24">
      <c r="A24">
        <f>'Rohdaten (Personen)'!B25</f>
        <v>23</v>
      </c>
      <c r="B24" t="str">
        <f>'Rohdaten (Personen)'!E25</f>
        <v>m</v>
      </c>
      <c r="C24" t="str">
        <f>'Rohdaten (Personen)'!I25</f>
        <v>dafür</v>
      </c>
      <c r="D24" t="str">
        <f>'Rohdaten (Personen)'!G25</f>
        <v>CDU</v>
      </c>
      <c r="N24">
        <f>'Arbeitskopie Rohdaten (Personen'!C25</f>
        <v>56</v>
      </c>
      <c r="O24" t="str">
        <f>'Arbeitskopie Rohdaten (Personen'!F25</f>
        <v>m</v>
      </c>
      <c r="P24" t="str">
        <f>'Arbeitskopie Rohdaten (Personen'!S25</f>
        <v>dagegen</v>
      </c>
    </row>
    <row r="25">
      <c r="A25">
        <f>'Rohdaten (Personen)'!B26</f>
        <v>24</v>
      </c>
      <c r="B25" t="str">
        <f>'Rohdaten (Personen)'!E26</f>
        <v>m</v>
      </c>
      <c r="C25" t="str">
        <f>'Rohdaten (Personen)'!I26</f>
        <v>dafür</v>
      </c>
      <c r="D25" t="str">
        <f>'Rohdaten (Personen)'!G26</f>
        <v>FDP</v>
      </c>
      <c r="N25">
        <f>'Arbeitskopie Rohdaten (Personen'!C26</f>
        <v>32</v>
      </c>
      <c r="O25" t="str">
        <f>'Arbeitskopie Rohdaten (Personen'!F26</f>
        <v>m</v>
      </c>
      <c r="P25" t="str">
        <f>'Arbeitskopie Rohdaten (Personen'!S26</f>
        <v>dafür</v>
      </c>
    </row>
    <row r="26">
      <c r="A26">
        <f>'Rohdaten (Personen)'!B27</f>
        <v>25</v>
      </c>
      <c r="B26" t="str">
        <f>'Rohdaten (Personen)'!E27</f>
        <v>m</v>
      </c>
      <c r="C26" t="str">
        <f>'Rohdaten (Personen)'!I27</f>
        <v>dafür</v>
      </c>
      <c r="D26" t="str">
        <f>'Rohdaten (Personen)'!G27</f>
        <v>CDU</v>
      </c>
      <c r="N26">
        <f>'Arbeitskopie Rohdaten (Personen'!C27</f>
        <v>93</v>
      </c>
      <c r="O26" t="str">
        <f>'Arbeitskopie Rohdaten (Personen'!F27</f>
        <v>w</v>
      </c>
      <c r="P26" t="str">
        <f>'Arbeitskopie Rohdaten (Personen'!S27</f>
        <v>dagegen</v>
      </c>
    </row>
    <row r="27">
      <c r="A27">
        <f>'Rohdaten (Personen)'!B28</f>
        <v>26</v>
      </c>
      <c r="B27" t="str">
        <f>'Rohdaten (Personen)'!E28</f>
        <v>m</v>
      </c>
      <c r="C27" t="str">
        <f>'Rohdaten (Personen)'!I28</f>
        <v>abwesend</v>
      </c>
      <c r="D27" t="str">
        <f>'Rohdaten (Personen)'!G28</f>
        <v>SPD</v>
      </c>
      <c r="F27" s="15" t="s">
        <v>17</v>
      </c>
      <c r="N27">
        <f>'Arbeitskopie Rohdaten (Personen'!C28</f>
        <v>61</v>
      </c>
      <c r="O27" t="str">
        <f>'Arbeitskopie Rohdaten (Personen'!F28</f>
        <v>w</v>
      </c>
      <c r="P27" t="str">
        <f>'Arbeitskopie Rohdaten (Personen'!S28</f>
        <v>dagegen</v>
      </c>
    </row>
    <row r="28">
      <c r="A28">
        <f>'Rohdaten (Personen)'!B29</f>
        <v>27</v>
      </c>
      <c r="B28" t="str">
        <f>'Rohdaten (Personen)'!E29</f>
        <v>m</v>
      </c>
      <c r="C28" t="str">
        <f>'Rohdaten (Personen)'!I29</f>
        <v>dafür</v>
      </c>
      <c r="D28" t="str">
        <f>'Rohdaten (Personen)'!G29</f>
        <v>CDU</v>
      </c>
      <c r="G28" s="8" t="s">
        <v>20</v>
      </c>
      <c r="H28" s="8" t="s">
        <v>23</v>
      </c>
      <c r="N28">
        <f>'Arbeitskopie Rohdaten (Personen'!C29</f>
        <v>37</v>
      </c>
      <c r="O28" t="str">
        <f>'Arbeitskopie Rohdaten (Personen'!F29</f>
        <v>m</v>
      </c>
      <c r="P28" t="str">
        <f>'Arbeitskopie Rohdaten (Personen'!S29</f>
        <v>dafür</v>
      </c>
    </row>
    <row r="29">
      <c r="A29">
        <f>'Rohdaten (Personen)'!B30</f>
        <v>28</v>
      </c>
      <c r="B29" t="str">
        <f>'Rohdaten (Personen)'!E30</f>
        <v>m</v>
      </c>
      <c r="C29" t="str">
        <f>'Rohdaten (Personen)'!I30</f>
        <v>dafür</v>
      </c>
      <c r="D29" t="str">
        <f>'Rohdaten (Personen)'!G30</f>
        <v>LKR</v>
      </c>
      <c r="F29" s="8" t="s">
        <v>24</v>
      </c>
      <c r="G29">
        <f t="shared" ref="G29:H29" si="3">COUNTIFS($O$2:$O$97,G$1,$P$2:$P$97,$F29)</f>
        <v>34</v>
      </c>
      <c r="H29">
        <f t="shared" si="3"/>
        <v>9</v>
      </c>
      <c r="N29">
        <f>'Arbeitskopie Rohdaten (Personen'!C30</f>
        <v>26</v>
      </c>
      <c r="O29" t="str">
        <f>'Arbeitskopie Rohdaten (Personen'!F30</f>
        <v>m</v>
      </c>
      <c r="P29" t="str">
        <f>'Arbeitskopie Rohdaten (Personen'!S30</f>
        <v>dagegen</v>
      </c>
    </row>
    <row r="30">
      <c r="A30">
        <f>'Rohdaten (Personen)'!B31</f>
        <v>29</v>
      </c>
      <c r="B30" t="str">
        <f>'Rohdaten (Personen)'!E31</f>
        <v>m</v>
      </c>
      <c r="C30" t="str">
        <f>'Rohdaten (Personen)'!I31</f>
        <v>dafür</v>
      </c>
      <c r="D30" t="str">
        <f>'Rohdaten (Personen)'!G31</f>
        <v>CDU</v>
      </c>
      <c r="F30" s="8" t="s">
        <v>122</v>
      </c>
      <c r="G30">
        <f t="shared" ref="G30:H30" si="4">COUNTIFS($O$2:$O$97,G$1,$P$2:$P$97,$F30)</f>
        <v>27</v>
      </c>
      <c r="H30">
        <f t="shared" si="4"/>
        <v>24</v>
      </c>
      <c r="N30">
        <f>'Arbeitskopie Rohdaten (Personen'!C31</f>
        <v>53</v>
      </c>
      <c r="O30" t="str">
        <f>'Arbeitskopie Rohdaten (Personen'!F31</f>
        <v>m</v>
      </c>
      <c r="P30" t="str">
        <f>'Arbeitskopie Rohdaten (Personen'!S31</f>
        <v>dagegen</v>
      </c>
    </row>
    <row r="31">
      <c r="A31">
        <f>'Rohdaten (Personen)'!B32</f>
        <v>30</v>
      </c>
      <c r="B31" t="str">
        <f>'Rohdaten (Personen)'!E32</f>
        <v>m</v>
      </c>
      <c r="C31" t="str">
        <f>'Rohdaten (Personen)'!I32</f>
        <v>dafür</v>
      </c>
      <c r="D31" t="str">
        <f>'Rohdaten (Personen)'!G32</f>
        <v>CDU</v>
      </c>
      <c r="N31">
        <f>'Arbeitskopie Rohdaten (Personen'!C32</f>
        <v>55</v>
      </c>
      <c r="O31" t="str">
        <f>'Arbeitskopie Rohdaten (Personen'!F32</f>
        <v>m</v>
      </c>
      <c r="P31" t="str">
        <f>'Arbeitskopie Rohdaten (Personen'!S32</f>
        <v>dagegen</v>
      </c>
    </row>
    <row r="32">
      <c r="A32">
        <f>'Rohdaten (Personen)'!B33</f>
        <v>31</v>
      </c>
      <c r="B32" t="str">
        <f>'Rohdaten (Personen)'!E33</f>
        <v>m</v>
      </c>
      <c r="C32" t="str">
        <f>'Rohdaten (Personen)'!I33</f>
        <v>dafür</v>
      </c>
      <c r="D32" t="str">
        <f>'Rohdaten (Personen)'!G33</f>
        <v>CDU</v>
      </c>
      <c r="N32">
        <f>'Arbeitskopie Rohdaten (Personen'!C33</f>
        <v>18</v>
      </c>
      <c r="O32" t="str">
        <f>'Arbeitskopie Rohdaten (Personen'!F33</f>
        <v>m</v>
      </c>
      <c r="P32" t="str">
        <f>'Arbeitskopie Rohdaten (Personen'!S33</f>
        <v>dafür</v>
      </c>
    </row>
    <row r="33">
      <c r="A33">
        <f>'Rohdaten (Personen)'!B34</f>
        <v>32</v>
      </c>
      <c r="B33" t="str">
        <f>'Rohdaten (Personen)'!E34</f>
        <v>m</v>
      </c>
      <c r="C33" t="str">
        <f>'Rohdaten (Personen)'!I34</f>
        <v>dafür</v>
      </c>
      <c r="D33" t="str">
        <f>'Rohdaten (Personen)'!G34</f>
        <v>CDU</v>
      </c>
      <c r="N33">
        <f>'Arbeitskopie Rohdaten (Personen'!C34</f>
        <v>84</v>
      </c>
      <c r="O33" t="str">
        <f>'Arbeitskopie Rohdaten (Personen'!F34</f>
        <v>w</v>
      </c>
      <c r="P33" t="str">
        <f>'Arbeitskopie Rohdaten (Personen'!S34</f>
        <v>dagegen</v>
      </c>
    </row>
    <row r="34">
      <c r="A34">
        <f>'Rohdaten (Personen)'!B35</f>
        <v>33</v>
      </c>
      <c r="B34" t="str">
        <f>'Rohdaten (Personen)'!E35</f>
        <v>m</v>
      </c>
      <c r="C34" t="str">
        <f>'Rohdaten (Personen)'!I35</f>
        <v>dafür</v>
      </c>
      <c r="D34" t="str">
        <f>'Rohdaten (Personen)'!G35</f>
        <v>CDU</v>
      </c>
      <c r="N34">
        <f>'Arbeitskopie Rohdaten (Personen'!C35</f>
        <v>14</v>
      </c>
      <c r="O34" t="str">
        <f>'Arbeitskopie Rohdaten (Personen'!F35</f>
        <v>m</v>
      </c>
      <c r="P34" t="str">
        <f>'Arbeitskopie Rohdaten (Personen'!S35</f>
        <v>dagegen</v>
      </c>
    </row>
    <row r="35">
      <c r="A35">
        <f>'Rohdaten (Personen)'!B36</f>
        <v>34</v>
      </c>
      <c r="B35" t="str">
        <f>'Rohdaten (Personen)'!E36</f>
        <v>w</v>
      </c>
      <c r="C35" t="str">
        <f>'Rohdaten (Personen)'!I36</f>
        <v>dafür</v>
      </c>
      <c r="D35" t="str">
        <f>'Rohdaten (Personen)'!G36</f>
        <v>CSU</v>
      </c>
      <c r="N35">
        <f>'Arbeitskopie Rohdaten (Personen'!C36</f>
        <v>17</v>
      </c>
      <c r="O35" t="str">
        <f>'Arbeitskopie Rohdaten (Personen'!F36</f>
        <v>w</v>
      </c>
      <c r="P35" t="str">
        <f>'Arbeitskopie Rohdaten (Personen'!S36</f>
        <v>dafür</v>
      </c>
    </row>
    <row r="36">
      <c r="A36">
        <f>'Rohdaten (Personen)'!B37</f>
        <v>35</v>
      </c>
      <c r="B36" t="str">
        <f>'Rohdaten (Personen)'!E37</f>
        <v>m</v>
      </c>
      <c r="C36" t="str">
        <f>'Rohdaten (Personen)'!I37</f>
        <v>dafür</v>
      </c>
      <c r="D36" t="str">
        <f>'Rohdaten (Personen)'!G37</f>
        <v>CDU</v>
      </c>
      <c r="N36">
        <f>'Arbeitskopie Rohdaten (Personen'!C37</f>
        <v>92</v>
      </c>
      <c r="O36" t="str">
        <f>'Arbeitskopie Rohdaten (Personen'!F37</f>
        <v>m</v>
      </c>
      <c r="P36" t="str">
        <f>'Arbeitskopie Rohdaten (Personen'!S37</f>
        <v>dagegen</v>
      </c>
    </row>
    <row r="37">
      <c r="A37">
        <f>'Rohdaten (Personen)'!B38</f>
        <v>36</v>
      </c>
      <c r="B37" t="str">
        <f>'Rohdaten (Personen)'!E38</f>
        <v>w</v>
      </c>
      <c r="C37" t="str">
        <f>'Rohdaten (Personen)'!I38</f>
        <v>dafür</v>
      </c>
      <c r="D37" t="str">
        <f>'Rohdaten (Personen)'!G38</f>
        <v>CDU</v>
      </c>
      <c r="N37">
        <f>'Arbeitskopie Rohdaten (Personen'!C38</f>
        <v>81</v>
      </c>
      <c r="O37" t="str">
        <f>'Arbeitskopie Rohdaten (Personen'!F38</f>
        <v>w</v>
      </c>
      <c r="P37" t="str">
        <f>'Arbeitskopie Rohdaten (Personen'!S38</f>
        <v>dagegen</v>
      </c>
    </row>
    <row r="38">
      <c r="A38">
        <f>'Rohdaten (Personen)'!B39</f>
        <v>37</v>
      </c>
      <c r="B38" t="str">
        <f>'Rohdaten (Personen)'!E39</f>
        <v>m</v>
      </c>
      <c r="C38" t="str">
        <f>'Rohdaten (Personen)'!I39</f>
        <v>dafür</v>
      </c>
      <c r="D38" t="str">
        <f>'Rohdaten (Personen)'!G39</f>
        <v>CDU</v>
      </c>
      <c r="N38">
        <f>'Arbeitskopie Rohdaten (Personen'!C39</f>
        <v>77</v>
      </c>
      <c r="O38" t="str">
        <f>'Arbeitskopie Rohdaten (Personen'!F39</f>
        <v>w</v>
      </c>
      <c r="P38" t="str">
        <f>'Arbeitskopie Rohdaten (Personen'!S39</f>
        <v>dagegen</v>
      </c>
    </row>
    <row r="39">
      <c r="A39">
        <f>'Rohdaten (Personen)'!B40</f>
        <v>38</v>
      </c>
      <c r="B39" t="str">
        <f>'Rohdaten (Personen)'!E40</f>
        <v>m</v>
      </c>
      <c r="C39" t="str">
        <f>'Rohdaten (Personen)'!I40</f>
        <v>dafür</v>
      </c>
      <c r="D39" t="str">
        <f>'Rohdaten (Personen)'!G40</f>
        <v>CDU</v>
      </c>
      <c r="N39">
        <f>'Arbeitskopie Rohdaten (Personen'!C40</f>
        <v>21</v>
      </c>
      <c r="O39" t="str">
        <f>'Arbeitskopie Rohdaten (Personen'!F40</f>
        <v>m</v>
      </c>
      <c r="P39" t="str">
        <f>'Arbeitskopie Rohdaten (Personen'!S40</f>
        <v>dagegen</v>
      </c>
    </row>
    <row r="40">
      <c r="A40">
        <f>'Rohdaten (Personen)'!B41</f>
        <v>39</v>
      </c>
      <c r="B40" t="str">
        <f>'Rohdaten (Personen)'!E41</f>
        <v>m</v>
      </c>
      <c r="C40" t="str">
        <f>'Rohdaten (Personen)'!I41</f>
        <v>dafür</v>
      </c>
      <c r="D40" t="str">
        <f>'Rohdaten (Personen)'!G41</f>
        <v>CDU</v>
      </c>
      <c r="N40">
        <f>'Arbeitskopie Rohdaten (Personen'!C41</f>
        <v>11</v>
      </c>
      <c r="O40" t="str">
        <f>'Arbeitskopie Rohdaten (Personen'!F41</f>
        <v>m</v>
      </c>
      <c r="P40" t="str">
        <f>'Arbeitskopie Rohdaten (Personen'!S41</f>
        <v>dafür</v>
      </c>
    </row>
    <row r="41">
      <c r="A41">
        <f>'Rohdaten (Personen)'!B42</f>
        <v>40</v>
      </c>
      <c r="B41" t="str">
        <f>'Rohdaten (Personen)'!E42</f>
        <v>w</v>
      </c>
      <c r="C41" t="str">
        <f>'Rohdaten (Personen)'!I42</f>
        <v>dafür</v>
      </c>
      <c r="D41" t="str">
        <f>'Rohdaten (Personen)'!G42</f>
        <v>CDU</v>
      </c>
      <c r="N41">
        <f>'Arbeitskopie Rohdaten (Personen'!C42</f>
        <v>65</v>
      </c>
      <c r="O41" t="str">
        <f>'Arbeitskopie Rohdaten (Personen'!F42</f>
        <v>w</v>
      </c>
      <c r="P41" t="str">
        <f>'Arbeitskopie Rohdaten (Personen'!S42</f>
        <v>dagegen</v>
      </c>
    </row>
    <row r="42">
      <c r="A42">
        <f>'Rohdaten (Personen)'!B43</f>
        <v>41</v>
      </c>
      <c r="B42" t="str">
        <f>'Rohdaten (Personen)'!E43</f>
        <v>m</v>
      </c>
      <c r="C42" t="str">
        <f>'Rohdaten (Personen)'!I43</f>
        <v>dafür</v>
      </c>
      <c r="D42" t="str">
        <f>'Rohdaten (Personen)'!G43</f>
        <v>LKR</v>
      </c>
      <c r="N42">
        <f>'Arbeitskopie Rohdaten (Personen'!C43</f>
        <v>10</v>
      </c>
      <c r="O42" t="str">
        <f>'Arbeitskopie Rohdaten (Personen'!F43</f>
        <v>m</v>
      </c>
      <c r="P42" t="str">
        <f>'Arbeitskopie Rohdaten (Personen'!S43</f>
        <v>dafür</v>
      </c>
    </row>
    <row r="43">
      <c r="A43">
        <f>'Rohdaten (Personen)'!B44</f>
        <v>42</v>
      </c>
      <c r="B43" t="str">
        <f>'Rohdaten (Personen)'!E44</f>
        <v>w</v>
      </c>
      <c r="C43" t="str">
        <f>'Rohdaten (Personen)'!I44</f>
        <v>dafür</v>
      </c>
      <c r="D43" t="str">
        <f>'Rohdaten (Personen)'!G44</f>
        <v>Grüne</v>
      </c>
      <c r="N43">
        <f>'Arbeitskopie Rohdaten (Personen'!C44</f>
        <v>45</v>
      </c>
      <c r="O43" t="str">
        <f>'Arbeitskopie Rohdaten (Personen'!F44</f>
        <v>m</v>
      </c>
      <c r="P43" t="str">
        <f>'Arbeitskopie Rohdaten (Personen'!S44</f>
        <v>dafür</v>
      </c>
    </row>
    <row r="44">
      <c r="A44">
        <f>'Rohdaten (Personen)'!B45</f>
        <v>43</v>
      </c>
      <c r="B44" t="str">
        <f>'Rohdaten (Personen)'!E45</f>
        <v>w</v>
      </c>
      <c r="C44" t="str">
        <f>'Rohdaten (Personen)'!I45</f>
        <v>dafür</v>
      </c>
      <c r="D44" t="str">
        <f>'Rohdaten (Personen)'!G45</f>
        <v>CDU</v>
      </c>
      <c r="N44">
        <f>'Arbeitskopie Rohdaten (Personen'!C45</f>
        <v>91</v>
      </c>
      <c r="O44" t="str">
        <f>'Arbeitskopie Rohdaten (Personen'!F45</f>
        <v>w</v>
      </c>
      <c r="P44" t="str">
        <f>'Arbeitskopie Rohdaten (Personen'!S45</f>
        <v>dagegen</v>
      </c>
    </row>
    <row r="45">
      <c r="A45">
        <f>'Rohdaten (Personen)'!B46</f>
        <v>44</v>
      </c>
      <c r="B45" t="str">
        <f>'Rohdaten (Personen)'!E46</f>
        <v>m</v>
      </c>
      <c r="C45" t="str">
        <f>'Rohdaten (Personen)'!I46</f>
        <v>dafür</v>
      </c>
      <c r="D45" t="str">
        <f>'Rohdaten (Personen)'!G46</f>
        <v>CDU</v>
      </c>
      <c r="N45">
        <f>'Arbeitskopie Rohdaten (Personen'!C46</f>
        <v>25</v>
      </c>
      <c r="O45" t="str">
        <f>'Arbeitskopie Rohdaten (Personen'!F46</f>
        <v>m</v>
      </c>
      <c r="P45" t="str">
        <f>'Arbeitskopie Rohdaten (Personen'!S46</f>
        <v>dafür</v>
      </c>
    </row>
    <row r="46">
      <c r="A46">
        <f>'Rohdaten (Personen)'!B47</f>
        <v>45</v>
      </c>
      <c r="B46" t="str">
        <f>'Rohdaten (Personen)'!E47</f>
        <v>m</v>
      </c>
      <c r="C46" t="str">
        <f>'Rohdaten (Personen)'!I47</f>
        <v>dafür</v>
      </c>
      <c r="D46" t="str">
        <f>'Rohdaten (Personen)'!G47</f>
        <v>CSU</v>
      </c>
      <c r="N46">
        <f>'Arbeitskopie Rohdaten (Personen'!C47</f>
        <v>9</v>
      </c>
      <c r="O46" t="str">
        <f>'Arbeitskopie Rohdaten (Personen'!F47</f>
        <v>m</v>
      </c>
      <c r="P46" t="str">
        <f>'Arbeitskopie Rohdaten (Personen'!S47</f>
        <v>dafür</v>
      </c>
    </row>
    <row r="47">
      <c r="A47">
        <f>'Rohdaten (Personen)'!B48</f>
        <v>46</v>
      </c>
      <c r="B47" t="str">
        <f>'Rohdaten (Personen)'!E48</f>
        <v>m</v>
      </c>
      <c r="C47" t="str">
        <f>'Rohdaten (Personen)'!I48</f>
        <v>dafür</v>
      </c>
      <c r="D47" t="str">
        <f>'Rohdaten (Personen)'!G48</f>
        <v>CDU</v>
      </c>
      <c r="N47">
        <f>'Arbeitskopie Rohdaten (Personen'!C48</f>
        <v>1</v>
      </c>
      <c r="O47" t="str">
        <f>'Arbeitskopie Rohdaten (Personen'!F48</f>
        <v>m</v>
      </c>
      <c r="P47" t="str">
        <f>'Arbeitskopie Rohdaten (Personen'!S48</f>
        <v>dafür</v>
      </c>
    </row>
    <row r="48">
      <c r="A48">
        <f>'Rohdaten (Personen)'!B49</f>
        <v>47</v>
      </c>
      <c r="B48" t="str">
        <f>'Rohdaten (Personen)'!E49</f>
        <v>m</v>
      </c>
      <c r="C48" t="str">
        <f>'Rohdaten (Personen)'!I49</f>
        <v>dafür</v>
      </c>
      <c r="D48" t="str">
        <f>'Rohdaten (Personen)'!G49</f>
        <v>CDU</v>
      </c>
      <c r="N48">
        <f>'Arbeitskopie Rohdaten (Personen'!C49</f>
        <v>85</v>
      </c>
      <c r="O48" t="str">
        <f>'Arbeitskopie Rohdaten (Personen'!F49</f>
        <v>m</v>
      </c>
      <c r="P48" t="str">
        <f>'Arbeitskopie Rohdaten (Personen'!S49</f>
        <v>dagegen</v>
      </c>
    </row>
    <row r="49">
      <c r="A49">
        <f>'Rohdaten (Personen)'!B50</f>
        <v>48</v>
      </c>
      <c r="B49" t="str">
        <f>'Rohdaten (Personen)'!E50</f>
        <v>m</v>
      </c>
      <c r="C49" t="str">
        <f>'Rohdaten (Personen)'!I50</f>
        <v>dafür</v>
      </c>
      <c r="D49" t="str">
        <f>'Rohdaten (Personen)'!G50</f>
        <v>CDU</v>
      </c>
      <c r="N49">
        <f>'Arbeitskopie Rohdaten (Personen'!C50</f>
        <v>39</v>
      </c>
      <c r="O49" t="str">
        <f>'Arbeitskopie Rohdaten (Personen'!F50</f>
        <v>m</v>
      </c>
      <c r="P49" t="str">
        <f>'Arbeitskopie Rohdaten (Personen'!S50</f>
        <v>dafür</v>
      </c>
    </row>
    <row r="50">
      <c r="A50">
        <f>'Rohdaten (Personen)'!B51</f>
        <v>49</v>
      </c>
      <c r="B50" t="str">
        <f>'Rohdaten (Personen)'!E51</f>
        <v>m</v>
      </c>
      <c r="C50" t="str">
        <f>'Rohdaten (Personen)'!I51</f>
        <v>abwesend</v>
      </c>
      <c r="D50" t="str">
        <f>'Rohdaten (Personen)'!G51</f>
        <v>CDU</v>
      </c>
      <c r="N50">
        <f>'Arbeitskopie Rohdaten (Personen'!C51</f>
        <v>46</v>
      </c>
      <c r="O50" t="str">
        <f>'Arbeitskopie Rohdaten (Personen'!F51</f>
        <v>m</v>
      </c>
      <c r="P50" t="str">
        <f>'Arbeitskopie Rohdaten (Personen'!S51</f>
        <v>dafür</v>
      </c>
    </row>
    <row r="51">
      <c r="A51">
        <f>'Rohdaten (Personen)'!B52</f>
        <v>50</v>
      </c>
      <c r="B51" t="str">
        <f>'Rohdaten (Personen)'!E52</f>
        <v>w</v>
      </c>
      <c r="C51" t="str">
        <f>'Rohdaten (Personen)'!I52</f>
        <v>enthalten</v>
      </c>
      <c r="D51" t="str">
        <f>'Rohdaten (Personen)'!G52</f>
        <v>SPD</v>
      </c>
      <c r="N51">
        <f>'Arbeitskopie Rohdaten (Personen'!C52</f>
        <v>88</v>
      </c>
      <c r="O51" t="str">
        <f>'Arbeitskopie Rohdaten (Personen'!F52</f>
        <v>m</v>
      </c>
      <c r="P51" t="str">
        <f>'Arbeitskopie Rohdaten (Personen'!S52</f>
        <v>dagegen</v>
      </c>
    </row>
    <row r="52">
      <c r="A52">
        <f>'Rohdaten (Personen)'!B53</f>
        <v>51</v>
      </c>
      <c r="B52" t="str">
        <f>'Rohdaten (Personen)'!E53</f>
        <v>m</v>
      </c>
      <c r="C52" t="str">
        <f>'Rohdaten (Personen)'!I53</f>
        <v>dagegen</v>
      </c>
      <c r="D52" t="str">
        <f>'Rohdaten (Personen)'!G53</f>
        <v>ÖDP</v>
      </c>
      <c r="N52">
        <f>'Arbeitskopie Rohdaten (Personen'!C53</f>
        <v>34</v>
      </c>
      <c r="O52" t="str">
        <f>'Arbeitskopie Rohdaten (Personen'!F53</f>
        <v>w</v>
      </c>
      <c r="P52" t="str">
        <f>'Arbeitskopie Rohdaten (Personen'!S53</f>
        <v>dafür</v>
      </c>
    </row>
    <row r="53">
      <c r="A53">
        <f>'Rohdaten (Personen)'!B54</f>
        <v>52</v>
      </c>
      <c r="B53" t="str">
        <f>'Rohdaten (Personen)'!E54</f>
        <v>m</v>
      </c>
      <c r="C53" t="str">
        <f>'Rohdaten (Personen)'!I54</f>
        <v>dafür</v>
      </c>
      <c r="D53" t="str">
        <f>'Rohdaten (Personen)'!G54</f>
        <v>SPD</v>
      </c>
      <c r="N53">
        <f>'Arbeitskopie Rohdaten (Personen'!C54</f>
        <v>12</v>
      </c>
      <c r="O53" t="str">
        <f>'Arbeitskopie Rohdaten (Personen'!F54</f>
        <v>m</v>
      </c>
      <c r="P53" t="str">
        <f>'Arbeitskopie Rohdaten (Personen'!S54</f>
        <v>dafür</v>
      </c>
    </row>
    <row r="54">
      <c r="A54">
        <f>'Rohdaten (Personen)'!B55</f>
        <v>53</v>
      </c>
      <c r="B54" t="str">
        <f>'Rohdaten (Personen)'!E55</f>
        <v>m</v>
      </c>
      <c r="C54" t="str">
        <f>'Rohdaten (Personen)'!I55</f>
        <v>dagegen</v>
      </c>
      <c r="D54" t="str">
        <f>'Rohdaten (Personen)'!G55</f>
        <v>Parteilos</v>
      </c>
      <c r="G54" s="8" t="s">
        <v>20</v>
      </c>
      <c r="H54" s="8" t="s">
        <v>23</v>
      </c>
      <c r="N54">
        <f>'Arbeitskopie Rohdaten (Personen'!C55</f>
        <v>15</v>
      </c>
      <c r="O54" t="str">
        <f>'Arbeitskopie Rohdaten (Personen'!F55</f>
        <v>m</v>
      </c>
      <c r="P54" t="str">
        <f>'Arbeitskopie Rohdaten (Personen'!S55</f>
        <v>dafür</v>
      </c>
    </row>
    <row r="55">
      <c r="A55">
        <f>'Rohdaten (Personen)'!B56</f>
        <v>54</v>
      </c>
      <c r="B55" t="str">
        <f>'Rohdaten (Personen)'!E56</f>
        <v>w</v>
      </c>
      <c r="C55" t="str">
        <f>'Rohdaten (Personen)'!I56</f>
        <v>dagegen</v>
      </c>
      <c r="D55" t="str">
        <f>'Rohdaten (Personen)'!G56</f>
        <v>LINKE</v>
      </c>
      <c r="F55" s="8" t="s">
        <v>348</v>
      </c>
      <c r="G55">
        <f t="shared" ref="G55:H55" si="5">COUNTIFS($B$2:$B$97,G$54,$D$2:$D$97,$F55)</f>
        <v>1</v>
      </c>
      <c r="H55">
        <f t="shared" si="5"/>
        <v>0</v>
      </c>
      <c r="N55">
        <f>'Arbeitskopie Rohdaten (Personen'!C56</f>
        <v>33</v>
      </c>
      <c r="O55" t="str">
        <f>'Arbeitskopie Rohdaten (Personen'!F56</f>
        <v>m</v>
      </c>
      <c r="P55" t="str">
        <f>'Arbeitskopie Rohdaten (Personen'!S56</f>
        <v>dafür</v>
      </c>
    </row>
    <row r="56">
      <c r="A56">
        <f>'Rohdaten (Personen)'!B57</f>
        <v>55</v>
      </c>
      <c r="B56" t="str">
        <f>'Rohdaten (Personen)'!E57</f>
        <v>m</v>
      </c>
      <c r="C56" t="str">
        <f>'Rohdaten (Personen)'!I57</f>
        <v>dafür</v>
      </c>
      <c r="D56" t="str">
        <f>'Rohdaten (Personen)'!G57</f>
        <v>SPD</v>
      </c>
      <c r="F56" s="8" t="s">
        <v>22</v>
      </c>
      <c r="G56">
        <f t="shared" ref="G56:H56" si="6">COUNTIFS($B$2:$B$97,G$54,$D$2:$D$97,$F56)</f>
        <v>25</v>
      </c>
      <c r="H56">
        <f t="shared" si="6"/>
        <v>4</v>
      </c>
      <c r="N56">
        <f>'Arbeitskopie Rohdaten (Personen'!C57</f>
        <v>49</v>
      </c>
      <c r="O56" t="str">
        <f>'Arbeitskopie Rohdaten (Personen'!F57</f>
        <v>m</v>
      </c>
      <c r="P56" t="str">
        <f>'Arbeitskopie Rohdaten (Personen'!S57</f>
        <v>enthalten</v>
      </c>
    </row>
    <row r="57">
      <c r="A57">
        <f>'Rohdaten (Personen)'!B58</f>
        <v>56</v>
      </c>
      <c r="B57" t="str">
        <f>'Rohdaten (Personen)'!E58</f>
        <v>m</v>
      </c>
      <c r="C57" t="str">
        <f>'Rohdaten (Personen)'!I58</f>
        <v>dafür</v>
      </c>
      <c r="D57" t="str">
        <f>'Rohdaten (Personen)'!G58</f>
        <v>SPD</v>
      </c>
      <c r="F57" s="8" t="s">
        <v>62</v>
      </c>
      <c r="G57">
        <f t="shared" ref="G57:H57" si="7">COUNTIFS($B$2:$B$97,G$54,$D$2:$D$97,$F57)</f>
        <v>3</v>
      </c>
      <c r="H57">
        <f t="shared" si="7"/>
        <v>2</v>
      </c>
      <c r="N57">
        <f>'Arbeitskopie Rohdaten (Personen'!C58</f>
        <v>44</v>
      </c>
      <c r="O57" t="str">
        <f>'Arbeitskopie Rohdaten (Personen'!F58</f>
        <v>m</v>
      </c>
      <c r="P57" t="str">
        <f>'Arbeitskopie Rohdaten (Personen'!S58</f>
        <v>dafür</v>
      </c>
    </row>
    <row r="58">
      <c r="A58">
        <f>'Rohdaten (Personen)'!B59</f>
        <v>57</v>
      </c>
      <c r="B58" t="str">
        <f>'Rohdaten (Personen)'!E59</f>
        <v>m</v>
      </c>
      <c r="C58" t="str">
        <f>'Rohdaten (Personen)'!I59</f>
        <v>dagegen</v>
      </c>
      <c r="D58" t="str">
        <f>'Rohdaten (Personen)'!G59</f>
        <v>Grüne</v>
      </c>
      <c r="F58" s="8" t="s">
        <v>359</v>
      </c>
      <c r="G58">
        <f t="shared" ref="G58:H58" si="8">COUNTIFS($B$2:$B$97,G$54,$D$2:$D$97,$F58)</f>
        <v>1</v>
      </c>
      <c r="H58">
        <f t="shared" si="8"/>
        <v>0</v>
      </c>
      <c r="N58">
        <f>'Arbeitskopie Rohdaten (Personen'!C59</f>
        <v>80</v>
      </c>
      <c r="O58" t="str">
        <f>'Arbeitskopie Rohdaten (Personen'!F59</f>
        <v>m</v>
      </c>
      <c r="P58" t="str">
        <f>'Arbeitskopie Rohdaten (Personen'!S59</f>
        <v>dagegen</v>
      </c>
    </row>
    <row r="59">
      <c r="A59">
        <f>'Rohdaten (Personen)'!B60</f>
        <v>58</v>
      </c>
      <c r="B59" t="str">
        <f>'Rohdaten (Personen)'!E60</f>
        <v>w</v>
      </c>
      <c r="C59" t="str">
        <f>'Rohdaten (Personen)'!I60</f>
        <v>dafür</v>
      </c>
      <c r="D59" t="str">
        <f>'Rohdaten (Personen)'!G60</f>
        <v>SPD</v>
      </c>
      <c r="F59" s="8" t="s">
        <v>125</v>
      </c>
      <c r="G59">
        <f t="shared" ref="G59:H59" si="9">COUNTIFS($B$2:$B$97,G$54,$D$2:$D$97,$F59)</f>
        <v>1</v>
      </c>
      <c r="H59">
        <f t="shared" si="9"/>
        <v>2</v>
      </c>
      <c r="N59">
        <f>'Arbeitskopie Rohdaten (Personen'!C60</f>
        <v>6</v>
      </c>
      <c r="O59" t="str">
        <f>'Arbeitskopie Rohdaten (Personen'!F60</f>
        <v>w</v>
      </c>
      <c r="P59" t="str">
        <f>'Arbeitskopie Rohdaten (Personen'!S60</f>
        <v>dafür</v>
      </c>
    </row>
    <row r="60">
      <c r="A60">
        <f>'Rohdaten (Personen)'!B61</f>
        <v>59</v>
      </c>
      <c r="B60" t="str">
        <f>'Rohdaten (Personen)'!E61</f>
        <v>m</v>
      </c>
      <c r="C60" t="str">
        <f>'Rohdaten (Personen)'!I61</f>
        <v>dagegen</v>
      </c>
      <c r="D60" t="str">
        <f>'Rohdaten (Personen)'!G61</f>
        <v>Grüne</v>
      </c>
      <c r="F60" s="8" t="s">
        <v>88</v>
      </c>
      <c r="G60">
        <f t="shared" ref="G60:H60" si="10">COUNTIFS($B$2:$B$97,G$54,$D$2:$D$97,$F60)</f>
        <v>1</v>
      </c>
      <c r="H60">
        <f t="shared" si="10"/>
        <v>1</v>
      </c>
      <c r="N60">
        <f>'Arbeitskopie Rohdaten (Personen'!C61</f>
        <v>68</v>
      </c>
      <c r="O60" t="str">
        <f>'Arbeitskopie Rohdaten (Personen'!F61</f>
        <v>m</v>
      </c>
      <c r="P60" t="str">
        <f>'Arbeitskopie Rohdaten (Personen'!S61</f>
        <v>dagegen</v>
      </c>
    </row>
    <row r="61">
      <c r="A61">
        <f>'Rohdaten (Personen)'!B62</f>
        <v>60</v>
      </c>
      <c r="B61" t="str">
        <f>'Rohdaten (Personen)'!E62</f>
        <v>w</v>
      </c>
      <c r="C61" t="str">
        <f>'Rohdaten (Personen)'!I62</f>
        <v>dagegen</v>
      </c>
      <c r="D61" t="str">
        <f>'Rohdaten (Personen)'!G62</f>
        <v>FDP</v>
      </c>
      <c r="F61" s="8" t="s">
        <v>40</v>
      </c>
      <c r="G61">
        <f t="shared" ref="G61:H61" si="11">COUNTIFS($B$2:$B$97,G$54,$D$2:$D$97,$F61)</f>
        <v>5</v>
      </c>
      <c r="H61">
        <f t="shared" si="11"/>
        <v>6</v>
      </c>
      <c r="N61">
        <f>'Arbeitskopie Rohdaten (Personen'!C62</f>
        <v>95</v>
      </c>
      <c r="O61" t="str">
        <f>'Arbeitskopie Rohdaten (Personen'!F62</f>
        <v>m</v>
      </c>
      <c r="P61" t="str">
        <f>'Arbeitskopie Rohdaten (Personen'!S62</f>
        <v>dagegen</v>
      </c>
    </row>
    <row r="62">
      <c r="A62">
        <f>'Rohdaten (Personen)'!B63</f>
        <v>61</v>
      </c>
      <c r="B62" t="str">
        <f>'Rohdaten (Personen)'!E63</f>
        <v>w</v>
      </c>
      <c r="C62" t="str">
        <f>'Rohdaten (Personen)'!I63</f>
        <v>dagegen</v>
      </c>
      <c r="D62" t="str">
        <f>'Rohdaten (Personen)'!G63</f>
        <v>SPD</v>
      </c>
      <c r="F62" s="8" t="s">
        <v>350</v>
      </c>
      <c r="G62">
        <f t="shared" ref="G62:H62" si="12">COUNTIFS($B$2:$B$97,G$54,$D$2:$D$97,$F62)</f>
        <v>3</v>
      </c>
      <c r="H62">
        <f t="shared" si="12"/>
        <v>4</v>
      </c>
      <c r="N62">
        <f>'Arbeitskopie Rohdaten (Personen'!C63</f>
        <v>57</v>
      </c>
      <c r="O62" t="str">
        <f>'Arbeitskopie Rohdaten (Personen'!F63</f>
        <v>m</v>
      </c>
      <c r="P62" t="str">
        <f>'Arbeitskopie Rohdaten (Personen'!S63</f>
        <v>dagegen</v>
      </c>
    </row>
    <row r="63">
      <c r="A63">
        <f>'Rohdaten (Personen)'!B64</f>
        <v>62</v>
      </c>
      <c r="B63" t="str">
        <f>'Rohdaten (Personen)'!E64</f>
        <v>w</v>
      </c>
      <c r="C63" t="str">
        <f>'Rohdaten (Personen)'!I64</f>
        <v>dagegen</v>
      </c>
      <c r="D63" t="str">
        <f>'Rohdaten (Personen)'!G64</f>
        <v>SPD</v>
      </c>
      <c r="F63" s="8" t="s">
        <v>104</v>
      </c>
      <c r="G63">
        <f t="shared" ref="G63:H63" si="13">COUNTIFS($B$2:$B$97,G$54,$D$2:$D$97,$F63)</f>
        <v>4</v>
      </c>
      <c r="H63">
        <f t="shared" si="13"/>
        <v>1</v>
      </c>
      <c r="N63">
        <f>'Arbeitskopie Rohdaten (Personen'!C64</f>
        <v>74</v>
      </c>
      <c r="O63" t="str">
        <f>'Arbeitskopie Rohdaten (Personen'!F64</f>
        <v>w</v>
      </c>
      <c r="P63" t="str">
        <f>'Arbeitskopie Rohdaten (Personen'!S64</f>
        <v>dagegen</v>
      </c>
    </row>
    <row r="64">
      <c r="A64">
        <f>'Rohdaten (Personen)'!B65</f>
        <v>63</v>
      </c>
      <c r="B64" t="str">
        <f>'Rohdaten (Personen)'!E65</f>
        <v>w</v>
      </c>
      <c r="C64" t="str">
        <f>'Rohdaten (Personen)'!I65</f>
        <v>dafür</v>
      </c>
      <c r="D64" t="str">
        <f>'Rohdaten (Personen)'!G65</f>
        <v>SPD</v>
      </c>
      <c r="F64" s="8" t="s">
        <v>286</v>
      </c>
      <c r="G64">
        <f t="shared" ref="G64:H64" si="14">COUNTIFS($B$2:$B$97,G$54,$D$2:$D$97,$F64)</f>
        <v>1</v>
      </c>
      <c r="H64">
        <f t="shared" si="14"/>
        <v>0</v>
      </c>
      <c r="N64">
        <f>'Arbeitskopie Rohdaten (Personen'!C65</f>
        <v>35</v>
      </c>
      <c r="O64" t="str">
        <f>'Arbeitskopie Rohdaten (Personen'!F65</f>
        <v>m</v>
      </c>
      <c r="P64" t="str">
        <f>'Arbeitskopie Rohdaten (Personen'!S65</f>
        <v>dafür</v>
      </c>
    </row>
    <row r="65">
      <c r="A65">
        <f>'Rohdaten (Personen)'!B66</f>
        <v>64</v>
      </c>
      <c r="B65" t="str">
        <f>'Rohdaten (Personen)'!E66</f>
        <v>w</v>
      </c>
      <c r="C65" t="str">
        <f>'Rohdaten (Personen)'!I66</f>
        <v>dagegen</v>
      </c>
      <c r="D65" t="str">
        <f>'Rohdaten (Personen)'!G66</f>
        <v>Grüne</v>
      </c>
      <c r="F65" s="8" t="s">
        <v>229</v>
      </c>
      <c r="G65">
        <f t="shared" ref="G65:H65" si="15">COUNTIFS($B$2:$B$97,G$54,$D$2:$D$97,$F65)</f>
        <v>1</v>
      </c>
      <c r="H65">
        <f t="shared" si="15"/>
        <v>0</v>
      </c>
      <c r="N65">
        <f>'Arbeitskopie Rohdaten (Personen'!C66</f>
        <v>50</v>
      </c>
      <c r="O65" t="str">
        <f>'Arbeitskopie Rohdaten (Personen'!F66</f>
        <v>w</v>
      </c>
      <c r="P65" t="str">
        <f>'Arbeitskopie Rohdaten (Personen'!S66</f>
        <v>enthalten</v>
      </c>
    </row>
    <row r="66">
      <c r="A66">
        <f>'Rohdaten (Personen)'!B67</f>
        <v>65</v>
      </c>
      <c r="B66" t="str">
        <f>'Rohdaten (Personen)'!E67</f>
        <v>w</v>
      </c>
      <c r="C66" t="str">
        <f>'Rohdaten (Personen)'!I67</f>
        <v>dafür</v>
      </c>
      <c r="D66" t="str">
        <f>'Rohdaten (Personen)'!G67</f>
        <v>SPD</v>
      </c>
      <c r="F66" s="8" t="s">
        <v>236</v>
      </c>
      <c r="G66">
        <f t="shared" ref="G66:H66" si="16">COUNTIFS($B$2:$B$97,G$54,$D$2:$D$97,$F66)</f>
        <v>1</v>
      </c>
      <c r="H66">
        <f t="shared" si="16"/>
        <v>0</v>
      </c>
      <c r="N66">
        <f>'Arbeitskopie Rohdaten (Personen'!C67</f>
        <v>52</v>
      </c>
      <c r="O66" t="str">
        <f>'Arbeitskopie Rohdaten (Personen'!F67</f>
        <v>m</v>
      </c>
      <c r="P66" t="str">
        <f>'Arbeitskopie Rohdaten (Personen'!S67</f>
        <v>dagegen</v>
      </c>
    </row>
    <row r="67">
      <c r="A67">
        <f>'Rohdaten (Personen)'!B68</f>
        <v>66</v>
      </c>
      <c r="B67" t="str">
        <f>'Rohdaten (Personen)'!E68</f>
        <v>m</v>
      </c>
      <c r="C67" t="str">
        <f>'Rohdaten (Personen)'!I68</f>
        <v>dagegen</v>
      </c>
      <c r="D67" t="str">
        <f>'Rohdaten (Personen)'!G68</f>
        <v>SPD</v>
      </c>
      <c r="F67" s="8" t="s">
        <v>240</v>
      </c>
      <c r="G67">
        <f t="shared" ref="G67:H67" si="17">COUNTIFS($B$2:$B$97,G$54,$D$2:$D$97,$F67)</f>
        <v>1</v>
      </c>
      <c r="H67">
        <f t="shared" si="17"/>
        <v>0</v>
      </c>
      <c r="N67">
        <f>'Arbeitskopie Rohdaten (Personen'!C68</f>
        <v>69</v>
      </c>
      <c r="O67" t="str">
        <f>'Arbeitskopie Rohdaten (Personen'!F68</f>
        <v>m</v>
      </c>
      <c r="P67" t="str">
        <f>'Arbeitskopie Rohdaten (Personen'!S68</f>
        <v>dagegen</v>
      </c>
    </row>
    <row r="68">
      <c r="A68">
        <f>'Rohdaten (Personen)'!B69</f>
        <v>67</v>
      </c>
      <c r="B68" t="str">
        <f>'Rohdaten (Personen)'!E69</f>
        <v>m</v>
      </c>
      <c r="C68" t="str">
        <f>'Rohdaten (Personen)'!I69</f>
        <v>dafür</v>
      </c>
      <c r="D68" t="str">
        <f>'Rohdaten (Personen)'!G69</f>
        <v>SPD</v>
      </c>
      <c r="F68" s="8" t="s">
        <v>297</v>
      </c>
      <c r="G68">
        <f t="shared" ref="G68:H68" si="18">COUNTIFS($B$2:$B$97,G$54,$D$2:$D$97,$F68)</f>
        <v>0</v>
      </c>
      <c r="H68">
        <f t="shared" si="18"/>
        <v>1</v>
      </c>
      <c r="N68">
        <f>'Arbeitskopie Rohdaten (Personen'!C69</f>
        <v>28</v>
      </c>
      <c r="O68" t="str">
        <f>'Arbeitskopie Rohdaten (Personen'!F69</f>
        <v>m</v>
      </c>
      <c r="P68" t="str">
        <f>'Arbeitskopie Rohdaten (Personen'!S69</f>
        <v>dafür</v>
      </c>
    </row>
    <row r="69">
      <c r="A69">
        <f>'Rohdaten (Personen)'!B70</f>
        <v>68</v>
      </c>
      <c r="B69" t="str">
        <f>'Rohdaten (Personen)'!E70</f>
        <v>m</v>
      </c>
      <c r="C69" t="str">
        <f>'Rohdaten (Personen)'!I70</f>
        <v>dafür</v>
      </c>
      <c r="D69" t="str">
        <f>'Rohdaten (Personen)'!G70</f>
        <v>SPD</v>
      </c>
      <c r="F69" s="8" t="s">
        <v>31</v>
      </c>
      <c r="G69">
        <f t="shared" ref="G69:H69" si="19">COUNTIFS($B$2:$B$97,G$54,$D$2:$D$97,$F69)</f>
        <v>14</v>
      </c>
      <c r="H69">
        <f t="shared" si="19"/>
        <v>13</v>
      </c>
      <c r="N69">
        <f>'Arbeitskopie Rohdaten (Personen'!C70</f>
        <v>79</v>
      </c>
      <c r="O69" t="str">
        <f>'Arbeitskopie Rohdaten (Personen'!F70</f>
        <v>w</v>
      </c>
      <c r="P69" t="str">
        <f>'Arbeitskopie Rohdaten (Personen'!S70</f>
        <v>dagegen</v>
      </c>
    </row>
    <row r="70">
      <c r="A70">
        <f>'Rohdaten (Personen)'!B71</f>
        <v>69</v>
      </c>
      <c r="B70" t="str">
        <f>'Rohdaten (Personen)'!E71</f>
        <v>m</v>
      </c>
      <c r="C70" t="str">
        <f>'Rohdaten (Personen)'!I71</f>
        <v>dagegen</v>
      </c>
      <c r="D70" t="str">
        <f>'Rohdaten (Personen)'!G71</f>
        <v>SPD</v>
      </c>
      <c r="N70">
        <f>'Arbeitskopie Rohdaten (Personen'!C71</f>
        <v>58</v>
      </c>
      <c r="O70" t="str">
        <f>'Arbeitskopie Rohdaten (Personen'!F71</f>
        <v>w</v>
      </c>
      <c r="P70" t="str">
        <f>'Arbeitskopie Rohdaten (Personen'!S71</f>
        <v>dagegen</v>
      </c>
    </row>
    <row r="71">
      <c r="A71">
        <f>'Rohdaten (Personen)'!B72</f>
        <v>70</v>
      </c>
      <c r="B71" t="str">
        <f>'Rohdaten (Personen)'!E72</f>
        <v>w</v>
      </c>
      <c r="C71" t="str">
        <f>'Rohdaten (Personen)'!I72</f>
        <v>dagegen</v>
      </c>
      <c r="D71" t="str">
        <f>'Rohdaten (Personen)'!G72</f>
        <v>Grüne</v>
      </c>
      <c r="N71">
        <f>'Arbeitskopie Rohdaten (Personen'!C72</f>
        <v>48</v>
      </c>
      <c r="O71" t="str">
        <f>'Arbeitskopie Rohdaten (Personen'!F72</f>
        <v>m</v>
      </c>
      <c r="P71" t="str">
        <f>'Arbeitskopie Rohdaten (Personen'!S72</f>
        <v>dafür</v>
      </c>
    </row>
    <row r="72">
      <c r="A72">
        <f>'Rohdaten (Personen)'!B73</f>
        <v>71</v>
      </c>
      <c r="B72" t="str">
        <f>'Rohdaten (Personen)'!E73</f>
        <v>m</v>
      </c>
      <c r="C72" t="str">
        <f>'Rohdaten (Personen)'!I73</f>
        <v>dagegen</v>
      </c>
      <c r="D72" t="str">
        <f>'Rohdaten (Personen)'!G73</f>
        <v>LKR</v>
      </c>
      <c r="N72">
        <f>'Arbeitskopie Rohdaten (Personen'!C73</f>
        <v>96</v>
      </c>
      <c r="O72" t="str">
        <f>'Arbeitskopie Rohdaten (Personen'!F73</f>
        <v>w</v>
      </c>
      <c r="P72" t="str">
        <f>'Arbeitskopie Rohdaten (Personen'!S73</f>
        <v>dagegen</v>
      </c>
    </row>
    <row r="73">
      <c r="A73">
        <f>'Rohdaten (Personen)'!B74</f>
        <v>72</v>
      </c>
      <c r="B73" t="str">
        <f>'Rohdaten (Personen)'!E74</f>
        <v>w</v>
      </c>
      <c r="C73" t="str">
        <f>'Rohdaten (Personen)'!I74</f>
        <v>dagegen</v>
      </c>
      <c r="D73" t="str">
        <f>'Rohdaten (Personen)'!G74</f>
        <v>LINKE</v>
      </c>
      <c r="N73">
        <f>'Arbeitskopie Rohdaten (Personen'!C74</f>
        <v>89</v>
      </c>
      <c r="O73" t="str">
        <f>'Arbeitskopie Rohdaten (Personen'!F74</f>
        <v>w</v>
      </c>
      <c r="P73" t="str">
        <f>'Arbeitskopie Rohdaten (Personen'!S74</f>
        <v>dagegen</v>
      </c>
    </row>
    <row r="74">
      <c r="A74">
        <f>'Rohdaten (Personen)'!B75</f>
        <v>73</v>
      </c>
      <c r="B74" t="str">
        <f>'Rohdaten (Personen)'!E75</f>
        <v>w</v>
      </c>
      <c r="C74" t="str">
        <f>'Rohdaten (Personen)'!I75</f>
        <v>enthalten</v>
      </c>
      <c r="D74" t="str">
        <f>'Rohdaten (Personen)'!G75</f>
        <v>FDP</v>
      </c>
      <c r="N74">
        <f>'Arbeitskopie Rohdaten (Personen'!C75</f>
        <v>16</v>
      </c>
      <c r="O74" t="str">
        <f>'Arbeitskopie Rohdaten (Personen'!F75</f>
        <v>m</v>
      </c>
      <c r="P74" t="str">
        <f>'Arbeitskopie Rohdaten (Personen'!S75</f>
        <v>dafür</v>
      </c>
    </row>
    <row r="75">
      <c r="A75">
        <f>'Rohdaten (Personen)'!B76</f>
        <v>74</v>
      </c>
      <c r="B75" t="str">
        <f>'Rohdaten (Personen)'!E76</f>
        <v>w</v>
      </c>
      <c r="C75" t="str">
        <f>'Rohdaten (Personen)'!I76</f>
        <v>dafür</v>
      </c>
      <c r="D75" t="str">
        <f>'Rohdaten (Personen)'!G76</f>
        <v>SPD</v>
      </c>
      <c r="N75">
        <f>'Arbeitskopie Rohdaten (Personen'!C76</f>
        <v>51</v>
      </c>
      <c r="O75" t="str">
        <f>'Arbeitskopie Rohdaten (Personen'!F76</f>
        <v>m</v>
      </c>
      <c r="P75" t="str">
        <f>'Arbeitskopie Rohdaten (Personen'!S76</f>
        <v>dagegen</v>
      </c>
    </row>
    <row r="76">
      <c r="A76">
        <f>'Rohdaten (Personen)'!B77</f>
        <v>75</v>
      </c>
      <c r="B76" t="str">
        <f>'Rohdaten (Personen)'!E77</f>
        <v>m</v>
      </c>
      <c r="C76" t="str">
        <f>'Rohdaten (Personen)'!I77</f>
        <v>dagegen</v>
      </c>
      <c r="D76" t="str">
        <f>'Rohdaten (Personen)'!G77</f>
        <v>AfD</v>
      </c>
      <c r="N76">
        <f>'Arbeitskopie Rohdaten (Personen'!C77</f>
        <v>63</v>
      </c>
      <c r="O76" t="str">
        <f>'Arbeitskopie Rohdaten (Personen'!F77</f>
        <v>w</v>
      </c>
      <c r="P76" t="str">
        <f>'Arbeitskopie Rohdaten (Personen'!S77</f>
        <v>dagegen</v>
      </c>
    </row>
    <row r="77">
      <c r="A77">
        <f>'Rohdaten (Personen)'!B78</f>
        <v>76</v>
      </c>
      <c r="B77" t="str">
        <f>'Rohdaten (Personen)'!E78</f>
        <v>w</v>
      </c>
      <c r="C77" t="str">
        <f>'Rohdaten (Personen)'!I78</f>
        <v>dagegen</v>
      </c>
      <c r="D77" t="str">
        <f>'Rohdaten (Personen)'!G78</f>
        <v>LINKE</v>
      </c>
      <c r="N77">
        <f>'Arbeitskopie Rohdaten (Personen'!C78</f>
        <v>86</v>
      </c>
      <c r="O77" t="str">
        <f>'Arbeitskopie Rohdaten (Personen'!F78</f>
        <v>m</v>
      </c>
      <c r="P77" t="str">
        <f>'Arbeitskopie Rohdaten (Personen'!S78</f>
        <v>dagegen</v>
      </c>
    </row>
    <row r="78">
      <c r="A78">
        <f>'Rohdaten (Personen)'!B79</f>
        <v>77</v>
      </c>
      <c r="B78" t="str">
        <f>'Rohdaten (Personen)'!E79</f>
        <v>w</v>
      </c>
      <c r="C78" t="str">
        <f>'Rohdaten (Personen)'!I79</f>
        <v>dafür</v>
      </c>
      <c r="D78" t="str">
        <f>'Rohdaten (Personen)'!G79</f>
        <v>FW</v>
      </c>
      <c r="N78">
        <f>'Arbeitskopie Rohdaten (Personen'!C79</f>
        <v>42</v>
      </c>
      <c r="O78" t="str">
        <f>'Arbeitskopie Rohdaten (Personen'!F79</f>
        <v>w</v>
      </c>
      <c r="P78" t="str">
        <f>'Arbeitskopie Rohdaten (Personen'!S79</f>
        <v>dafür</v>
      </c>
    </row>
    <row r="79">
      <c r="A79">
        <f>'Rohdaten (Personen)'!B80</f>
        <v>78</v>
      </c>
      <c r="B79" t="str">
        <f>'Rohdaten (Personen)'!E80</f>
        <v>m</v>
      </c>
      <c r="C79" t="str">
        <f>'Rohdaten (Personen)'!I80</f>
        <v>dafür</v>
      </c>
      <c r="D79" t="str">
        <f>'Rohdaten (Personen)'!G80</f>
        <v>SPD</v>
      </c>
      <c r="N79">
        <f>'Arbeitskopie Rohdaten (Personen'!C80</f>
        <v>87</v>
      </c>
      <c r="O79" t="str">
        <f>'Arbeitskopie Rohdaten (Personen'!F80</f>
        <v>m</v>
      </c>
      <c r="P79" t="str">
        <f>'Arbeitskopie Rohdaten (Personen'!S80</f>
        <v>dagegen</v>
      </c>
    </row>
    <row r="80">
      <c r="A80">
        <f>'Rohdaten (Personen)'!B81</f>
        <v>79</v>
      </c>
      <c r="B80" t="str">
        <f>'Rohdaten (Personen)'!E81</f>
        <v>w</v>
      </c>
      <c r="C80" t="str">
        <f>'Rohdaten (Personen)'!I81</f>
        <v>dagegen</v>
      </c>
      <c r="D80" t="str">
        <f>'Rohdaten (Personen)'!G81</f>
        <v>SPD</v>
      </c>
      <c r="N80">
        <f>'Arbeitskopie Rohdaten (Personen'!C81</f>
        <v>24</v>
      </c>
      <c r="O80" t="str">
        <f>'Arbeitskopie Rohdaten (Personen'!F81</f>
        <v>m</v>
      </c>
      <c r="P80" t="str">
        <f>'Arbeitskopie Rohdaten (Personen'!S81</f>
        <v>dafür</v>
      </c>
    </row>
    <row r="81">
      <c r="A81">
        <f>'Rohdaten (Personen)'!B82</f>
        <v>80</v>
      </c>
      <c r="B81" t="str">
        <f>'Rohdaten (Personen)'!E82</f>
        <v>m</v>
      </c>
      <c r="C81" t="str">
        <f>'Rohdaten (Personen)'!I82</f>
        <v>dagegen</v>
      </c>
      <c r="D81" t="str">
        <f>'Rohdaten (Personen)'!G82</f>
        <v>Die blaue Partei</v>
      </c>
      <c r="N81">
        <f>'Arbeitskopie Rohdaten (Personen'!C82</f>
        <v>82</v>
      </c>
      <c r="O81" t="str">
        <f>'Arbeitskopie Rohdaten (Personen'!F82</f>
        <v>w</v>
      </c>
      <c r="P81" t="str">
        <f>'Arbeitskopie Rohdaten (Personen'!S82</f>
        <v>dagegen</v>
      </c>
    </row>
    <row r="82">
      <c r="A82">
        <f>'Rohdaten (Personen)'!B83</f>
        <v>81</v>
      </c>
      <c r="B82" t="str">
        <f>'Rohdaten (Personen)'!E83</f>
        <v>w</v>
      </c>
      <c r="C82" t="str">
        <f>'Rohdaten (Personen)'!I83</f>
        <v>dafür</v>
      </c>
      <c r="D82" t="str">
        <f>'Rohdaten (Personen)'!G83</f>
        <v>SPD</v>
      </c>
      <c r="N82">
        <f>'Arbeitskopie Rohdaten (Personen'!C83</f>
        <v>27</v>
      </c>
      <c r="O82" t="str">
        <f>'Arbeitskopie Rohdaten (Personen'!F83</f>
        <v>m</v>
      </c>
      <c r="P82" t="str">
        <f>'Arbeitskopie Rohdaten (Personen'!S83</f>
        <v>dafür</v>
      </c>
    </row>
    <row r="83">
      <c r="A83">
        <f>'Rohdaten (Personen)'!B84</f>
        <v>82</v>
      </c>
      <c r="B83" t="str">
        <f>'Rohdaten (Personen)'!E84</f>
        <v>w</v>
      </c>
      <c r="C83" t="str">
        <f>'Rohdaten (Personen)'!I84</f>
        <v>dagegen</v>
      </c>
      <c r="D83" t="str">
        <f>'Rohdaten (Personen)'!G84</f>
        <v>Piraten</v>
      </c>
      <c r="N83">
        <f>'Arbeitskopie Rohdaten (Personen'!C84</f>
        <v>36</v>
      </c>
      <c r="O83" t="str">
        <f>'Arbeitskopie Rohdaten (Personen'!F84</f>
        <v>w</v>
      </c>
      <c r="P83" t="str">
        <f>'Arbeitskopie Rohdaten (Personen'!S84</f>
        <v>dafür</v>
      </c>
    </row>
    <row r="84">
      <c r="A84">
        <f>'Rohdaten (Personen)'!B85</f>
        <v>83</v>
      </c>
      <c r="B84" t="str">
        <f>'Rohdaten (Personen)'!E85</f>
        <v>w</v>
      </c>
      <c r="C84" t="str">
        <f>'Rohdaten (Personen)'!I85</f>
        <v>dagegen</v>
      </c>
      <c r="D84" t="str">
        <f>'Rohdaten (Personen)'!G85</f>
        <v>Grüne</v>
      </c>
      <c r="N84">
        <f>'Arbeitskopie Rohdaten (Personen'!C85</f>
        <v>59</v>
      </c>
      <c r="O84" t="str">
        <f>'Arbeitskopie Rohdaten (Personen'!F85</f>
        <v>m</v>
      </c>
      <c r="P84" t="str">
        <f>'Arbeitskopie Rohdaten (Personen'!S85</f>
        <v>dagegen</v>
      </c>
    </row>
    <row r="85">
      <c r="A85">
        <f>'Rohdaten (Personen)'!B86</f>
        <v>84</v>
      </c>
      <c r="B85" t="str">
        <f>'Rohdaten (Personen)'!E86</f>
        <v>w</v>
      </c>
      <c r="C85" t="str">
        <f>'Rohdaten (Personen)'!I86</f>
        <v>abwesend</v>
      </c>
      <c r="D85" t="str">
        <f>'Rohdaten (Personen)'!G86</f>
        <v>SPD</v>
      </c>
      <c r="N85">
        <f>'Arbeitskopie Rohdaten (Personen'!C86</f>
        <v>83</v>
      </c>
      <c r="O85" t="str">
        <f>'Arbeitskopie Rohdaten (Personen'!F86</f>
        <v>w</v>
      </c>
      <c r="P85" t="str">
        <f>'Arbeitskopie Rohdaten (Personen'!S86</f>
        <v>dagegen</v>
      </c>
    </row>
    <row r="86">
      <c r="A86">
        <f>'Rohdaten (Personen)'!B87</f>
        <v>85</v>
      </c>
      <c r="B86" t="str">
        <f>'Rohdaten (Personen)'!E87</f>
        <v>m</v>
      </c>
      <c r="C86" t="str">
        <f>'Rohdaten (Personen)'!I87</f>
        <v>dagegen</v>
      </c>
      <c r="D86" t="str">
        <f>'Rohdaten (Personen)'!G87</f>
        <v>LINKE</v>
      </c>
      <c r="N86">
        <f>'Arbeitskopie Rohdaten (Personen'!C87</f>
        <v>66</v>
      </c>
      <c r="O86" t="str">
        <f>'Arbeitskopie Rohdaten (Personen'!F87</f>
        <v>m</v>
      </c>
      <c r="P86" t="str">
        <f>'Arbeitskopie Rohdaten (Personen'!S87</f>
        <v>dagegen</v>
      </c>
    </row>
    <row r="87">
      <c r="A87">
        <f>'Rohdaten (Personen)'!B88</f>
        <v>86</v>
      </c>
      <c r="B87" t="str">
        <f>'Rohdaten (Personen)'!E88</f>
        <v>m</v>
      </c>
      <c r="C87" t="str">
        <f>'Rohdaten (Personen)'!I88</f>
        <v>dagegen</v>
      </c>
      <c r="D87" t="str">
        <f>'Rohdaten (Personen)'!G88</f>
        <v>LINKE</v>
      </c>
      <c r="N87">
        <f>'Arbeitskopie Rohdaten (Personen'!C88</f>
        <v>47</v>
      </c>
      <c r="O87" t="str">
        <f>'Arbeitskopie Rohdaten (Personen'!F88</f>
        <v>m</v>
      </c>
      <c r="P87" t="str">
        <f>'Arbeitskopie Rohdaten (Personen'!S88</f>
        <v>dafür</v>
      </c>
    </row>
    <row r="88">
      <c r="A88">
        <f>'Rohdaten (Personen)'!B89</f>
        <v>87</v>
      </c>
      <c r="B88" t="str">
        <f>'Rohdaten (Personen)'!E89</f>
        <v>m</v>
      </c>
      <c r="C88" t="str">
        <f>'Rohdaten (Personen)'!I89</f>
        <v>dafür</v>
      </c>
      <c r="D88" t="str">
        <f>'Rohdaten (Personen)'!G89</f>
        <v>SPD</v>
      </c>
      <c r="N88">
        <f>'Arbeitskopie Rohdaten (Personen'!C89</f>
        <v>5</v>
      </c>
      <c r="O88" t="str">
        <f>'Arbeitskopie Rohdaten (Personen'!F89</f>
        <v>m</v>
      </c>
      <c r="P88" t="str">
        <f>'Arbeitskopie Rohdaten (Personen'!S89</f>
        <v>dafür</v>
      </c>
    </row>
    <row r="89">
      <c r="A89">
        <f>'Rohdaten (Personen)'!B90</f>
        <v>88</v>
      </c>
      <c r="B89" t="str">
        <f>'Rohdaten (Personen)'!E90</f>
        <v>m</v>
      </c>
      <c r="C89" t="str">
        <f>'Rohdaten (Personen)'!I90</f>
        <v>dafür</v>
      </c>
      <c r="D89" t="str">
        <f>'Rohdaten (Personen)'!G90</f>
        <v>SPD</v>
      </c>
      <c r="N89">
        <f>'Arbeitskopie Rohdaten (Personen'!C90</f>
        <v>41</v>
      </c>
      <c r="O89" t="str">
        <f>'Arbeitskopie Rohdaten (Personen'!F90</f>
        <v>m</v>
      </c>
      <c r="P89" t="str">
        <f>'Arbeitskopie Rohdaten (Personen'!S90</f>
        <v>dafür</v>
      </c>
    </row>
    <row r="90">
      <c r="A90">
        <f>'Rohdaten (Personen)'!B91</f>
        <v>89</v>
      </c>
      <c r="B90" t="str">
        <f>'Rohdaten (Personen)'!E91</f>
        <v>w</v>
      </c>
      <c r="C90" t="str">
        <f>'Rohdaten (Personen)'!I91</f>
        <v>dagegen</v>
      </c>
      <c r="D90" t="str">
        <f>'Rohdaten (Personen)'!G91</f>
        <v>SPD</v>
      </c>
      <c r="N90">
        <f>'Arbeitskopie Rohdaten (Personen'!C91</f>
        <v>71</v>
      </c>
      <c r="O90" t="str">
        <f>'Arbeitskopie Rohdaten (Personen'!F91</f>
        <v>m</v>
      </c>
      <c r="P90" t="str">
        <f>'Arbeitskopie Rohdaten (Personen'!S91</f>
        <v>dagegen</v>
      </c>
    </row>
    <row r="91">
      <c r="A91">
        <f>'Rohdaten (Personen)'!B92</f>
        <v>90</v>
      </c>
      <c r="B91" t="str">
        <f>'Rohdaten (Personen)'!E92</f>
        <v>m</v>
      </c>
      <c r="C91" t="str">
        <f>'Rohdaten (Personen)'!I92</f>
        <v>dagegen</v>
      </c>
      <c r="D91" t="str">
        <f>'Rohdaten (Personen)'!G92</f>
        <v>PARTEI</v>
      </c>
      <c r="N91">
        <f>'Arbeitskopie Rohdaten (Personen'!C92</f>
        <v>29</v>
      </c>
      <c r="O91" t="str">
        <f>'Arbeitskopie Rohdaten (Personen'!F92</f>
        <v>m</v>
      </c>
      <c r="P91" t="str">
        <f>'Arbeitskopie Rohdaten (Personen'!S92</f>
        <v>dafür</v>
      </c>
    </row>
    <row r="92">
      <c r="A92">
        <f>'Rohdaten (Personen)'!B93</f>
        <v>91</v>
      </c>
      <c r="B92" t="str">
        <f>'Rohdaten (Personen)'!E93</f>
        <v>w</v>
      </c>
      <c r="C92" t="str">
        <f>'Rohdaten (Personen)'!I93</f>
        <v>dagegen</v>
      </c>
      <c r="D92" t="str">
        <f>'Rohdaten (Personen)'!G93</f>
        <v>LKR</v>
      </c>
      <c r="N92">
        <f>'Arbeitskopie Rohdaten (Personen'!C93</f>
        <v>38</v>
      </c>
      <c r="O92" t="str">
        <f>'Arbeitskopie Rohdaten (Personen'!F93</f>
        <v>m</v>
      </c>
      <c r="P92" t="str">
        <f>'Arbeitskopie Rohdaten (Personen'!S93</f>
        <v>dafür</v>
      </c>
    </row>
    <row r="93">
      <c r="A93">
        <f>'Rohdaten (Personen)'!B94</f>
        <v>92</v>
      </c>
      <c r="B93" t="str">
        <f>'Rohdaten (Personen)'!E94</f>
        <v>m</v>
      </c>
      <c r="C93" t="str">
        <f>'Rohdaten (Personen)'!I94</f>
        <v>dagegen</v>
      </c>
      <c r="D93" t="str">
        <f>'Rohdaten (Personen)'!G94</f>
        <v>NPD</v>
      </c>
      <c r="F93" s="12" t="s">
        <v>362</v>
      </c>
      <c r="N93">
        <f>'Arbeitskopie Rohdaten (Personen'!C94</f>
        <v>2</v>
      </c>
      <c r="O93" t="str">
        <f>'Arbeitskopie Rohdaten (Personen'!F94</f>
        <v>m</v>
      </c>
      <c r="P93" t="str">
        <f>'Arbeitskopie Rohdaten (Personen'!S94</f>
        <v>dafür</v>
      </c>
    </row>
    <row r="94">
      <c r="A94">
        <f>'Rohdaten (Personen)'!B95</f>
        <v>93</v>
      </c>
      <c r="B94" t="str">
        <f>'Rohdaten (Personen)'!E95</f>
        <v>w</v>
      </c>
      <c r="C94" t="str">
        <f>'Rohdaten (Personen)'!I95</f>
        <v>enthalten</v>
      </c>
      <c r="D94" t="str">
        <f>'Rohdaten (Personen)'!G95</f>
        <v>SPD</v>
      </c>
      <c r="G94" s="8" t="s">
        <v>358</v>
      </c>
      <c r="N94">
        <f>'Arbeitskopie Rohdaten (Personen'!C95</f>
        <v>13</v>
      </c>
      <c r="O94" t="str">
        <f>'Arbeitskopie Rohdaten (Personen'!F95</f>
        <v>m</v>
      </c>
      <c r="P94" t="str">
        <f>'Arbeitskopie Rohdaten (Personen'!S95</f>
        <v>dafür</v>
      </c>
    </row>
    <row r="95">
      <c r="A95">
        <f>'Rohdaten (Personen)'!B96</f>
        <v>94</v>
      </c>
      <c r="B95" t="str">
        <f>'Rohdaten (Personen)'!E96</f>
        <v>w</v>
      </c>
      <c r="C95" t="str">
        <f>'Rohdaten (Personen)'!I96</f>
        <v>dafür</v>
      </c>
      <c r="D95" t="str">
        <f>'Rohdaten (Personen)'!G96</f>
        <v>SPD</v>
      </c>
      <c r="F95" s="8" t="s">
        <v>20</v>
      </c>
      <c r="G95">
        <f t="shared" ref="G95:G96" si="20">COUNTIF($B$2:$B$97,$F95)</f>
        <v>62</v>
      </c>
      <c r="N95">
        <f>'Arbeitskopie Rohdaten (Personen'!C96</f>
        <v>4</v>
      </c>
      <c r="O95" t="str">
        <f>'Arbeitskopie Rohdaten (Personen'!F96</f>
        <v>m</v>
      </c>
      <c r="P95" t="str">
        <f>'Arbeitskopie Rohdaten (Personen'!S96</f>
        <v>dagegen</v>
      </c>
    </row>
    <row r="96">
      <c r="A96">
        <f>'Rohdaten (Personen)'!B97</f>
        <v>95</v>
      </c>
      <c r="B96" t="str">
        <f>'Rohdaten (Personen)'!E97</f>
        <v>m</v>
      </c>
      <c r="C96" t="str">
        <f>'Rohdaten (Personen)'!I97</f>
        <v>dagegen</v>
      </c>
      <c r="D96" t="str">
        <f>'Rohdaten (Personen)'!G97</f>
        <v>SPD</v>
      </c>
      <c r="F96" s="8" t="s">
        <v>23</v>
      </c>
      <c r="G96">
        <f t="shared" si="20"/>
        <v>34</v>
      </c>
      <c r="N96">
        <f>'Arbeitskopie Rohdaten (Personen'!C97</f>
        <v>43</v>
      </c>
      <c r="O96" t="str">
        <f>'Arbeitskopie Rohdaten (Personen'!F97</f>
        <v>w</v>
      </c>
      <c r="P96" t="str">
        <f>'Arbeitskopie Rohdaten (Personen'!S97</f>
        <v>dafür</v>
      </c>
    </row>
    <row r="97">
      <c r="A97">
        <f>'Rohdaten (Personen)'!B98</f>
        <v>96</v>
      </c>
      <c r="B97" t="str">
        <f>'Rohdaten (Personen)'!E98</f>
        <v>w</v>
      </c>
      <c r="C97" t="str">
        <f>'Rohdaten (Personen)'!I98</f>
        <v>dagegen</v>
      </c>
      <c r="D97" t="str">
        <f>'Rohdaten (Personen)'!G98</f>
        <v>LINKE</v>
      </c>
      <c r="N97">
        <f>'Arbeitskopie Rohdaten (Personen'!C98</f>
        <v>64</v>
      </c>
      <c r="O97" t="str">
        <f>'Arbeitskopie Rohdaten (Personen'!F98</f>
        <v>w</v>
      </c>
      <c r="P97" t="str">
        <f>'Arbeitskopie Rohdaten (Personen'!S98</f>
        <v>dagegen</v>
      </c>
    </row>
  </sheetData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sheetData>
    <row r="1">
      <c r="A1" s="8" t="s">
        <v>336</v>
      </c>
      <c r="B1" s="8" t="s">
        <v>335</v>
      </c>
      <c r="C1" s="8" t="s">
        <v>13</v>
      </c>
      <c r="R1" s="12" t="s">
        <v>357</v>
      </c>
      <c r="S1" s="8" t="s">
        <v>336</v>
      </c>
      <c r="T1" s="8" t="s">
        <v>357</v>
      </c>
      <c r="U1" s="8" t="s">
        <v>13</v>
      </c>
    </row>
    <row r="2">
      <c r="A2">
        <f>'Rohdaten (Personen)'!B3</f>
        <v>1</v>
      </c>
      <c r="B2" t="str">
        <f>'Rohdaten (Personen)'!I3</f>
        <v>dafür</v>
      </c>
      <c r="C2" t="str">
        <f>'Rohdaten (Personen)'!G3</f>
        <v>CDU</v>
      </c>
      <c r="F2" s="8" t="s">
        <v>24</v>
      </c>
      <c r="G2" s="8" t="s">
        <v>122</v>
      </c>
      <c r="H2" s="8" t="s">
        <v>168</v>
      </c>
      <c r="I2" s="8" t="s">
        <v>119</v>
      </c>
      <c r="J2" s="8" t="s">
        <v>358</v>
      </c>
      <c r="S2">
        <f>'Arbeitskopie Rohdaten (Personen'!C3</f>
        <v>40</v>
      </c>
      <c r="T2" t="str">
        <f>'Arbeitskopie Rohdaten (Personen'!S3</f>
        <v>dafür</v>
      </c>
      <c r="U2" t="str">
        <f>'Arbeitskopie Rohdaten (Personen'!P3</f>
        <v>CDU</v>
      </c>
    </row>
    <row r="3">
      <c r="A3">
        <f>'Rohdaten (Personen)'!B4</f>
        <v>2</v>
      </c>
      <c r="B3" t="str">
        <f>'Rohdaten (Personen)'!I4</f>
        <v>dafür</v>
      </c>
      <c r="C3" t="str">
        <f>'Rohdaten (Personen)'!G4</f>
        <v>SPD</v>
      </c>
      <c r="E3" s="8" t="s">
        <v>348</v>
      </c>
      <c r="F3">
        <f t="shared" ref="F3:I3" si="1">COUNTIFS($B$2:$B$97,F$2,$C$2:$C$97,$E3)</f>
        <v>0</v>
      </c>
      <c r="G3">
        <f t="shared" si="1"/>
        <v>1</v>
      </c>
      <c r="H3">
        <f t="shared" si="1"/>
        <v>0</v>
      </c>
      <c r="I3">
        <f t="shared" si="1"/>
        <v>0</v>
      </c>
      <c r="J3">
        <f t="shared" ref="J3:J17" si="3">SUM(F3:I3)</f>
        <v>1</v>
      </c>
      <c r="S3">
        <f>'Arbeitskopie Rohdaten (Personen'!C4</f>
        <v>23</v>
      </c>
      <c r="T3" t="str">
        <f>'Arbeitskopie Rohdaten (Personen'!S4</f>
        <v>dafür</v>
      </c>
      <c r="U3" t="str">
        <f>'Arbeitskopie Rohdaten (Personen'!P4</f>
        <v>CDU</v>
      </c>
    </row>
    <row r="4">
      <c r="A4">
        <f>'Rohdaten (Personen)'!B5</f>
        <v>3</v>
      </c>
      <c r="B4" t="str">
        <f>'Rohdaten (Personen)'!I5</f>
        <v>dafür</v>
      </c>
      <c r="C4" t="str">
        <f>'Rohdaten (Personen)'!G5</f>
        <v>CDU</v>
      </c>
      <c r="E4" s="8" t="s">
        <v>22</v>
      </c>
      <c r="F4">
        <f t="shared" ref="F4:I4" si="2">COUNTIFS($B$2:$B$97,F$2,$C$2:$C$97,$E4)</f>
        <v>28</v>
      </c>
      <c r="G4">
        <f t="shared" si="2"/>
        <v>0</v>
      </c>
      <c r="H4">
        <f t="shared" si="2"/>
        <v>0</v>
      </c>
      <c r="I4">
        <f t="shared" si="2"/>
        <v>1</v>
      </c>
      <c r="J4">
        <f t="shared" si="3"/>
        <v>29</v>
      </c>
      <c r="S4">
        <f>'Arbeitskopie Rohdaten (Personen'!C5</f>
        <v>3</v>
      </c>
      <c r="T4" t="str">
        <f>'Arbeitskopie Rohdaten (Personen'!S5</f>
        <v>dafür</v>
      </c>
      <c r="U4" t="str">
        <f>'Arbeitskopie Rohdaten (Personen'!P5</f>
        <v>CDU</v>
      </c>
    </row>
    <row r="5">
      <c r="A5">
        <f>'Rohdaten (Personen)'!B6</f>
        <v>4</v>
      </c>
      <c r="B5" t="str">
        <f>'Rohdaten (Personen)'!I6</f>
        <v>dafür</v>
      </c>
      <c r="C5" t="str">
        <f>'Rohdaten (Personen)'!G6</f>
        <v>Grüne</v>
      </c>
      <c r="E5" s="8" t="s">
        <v>62</v>
      </c>
      <c r="F5">
        <f t="shared" ref="F5:I5" si="4">COUNTIFS($B$2:$B$97,F$2,$C$2:$C$97,$E5)</f>
        <v>5</v>
      </c>
      <c r="G5">
        <f t="shared" si="4"/>
        <v>0</v>
      </c>
      <c r="H5">
        <f t="shared" si="4"/>
        <v>0</v>
      </c>
      <c r="I5">
        <f t="shared" si="4"/>
        <v>0</v>
      </c>
      <c r="J5">
        <f t="shared" si="3"/>
        <v>5</v>
      </c>
      <c r="S5">
        <f>'Arbeitskopie Rohdaten (Personen'!C6</f>
        <v>19</v>
      </c>
      <c r="T5" t="str">
        <f>'Arbeitskopie Rohdaten (Personen'!S6</f>
        <v>dafür</v>
      </c>
      <c r="U5" t="str">
        <f>'Arbeitskopie Rohdaten (Personen'!P6</f>
        <v>Grüne</v>
      </c>
    </row>
    <row r="6">
      <c r="A6">
        <f>'Rohdaten (Personen)'!B7</f>
        <v>5</v>
      </c>
      <c r="B6" t="str">
        <f>'Rohdaten (Personen)'!I7</f>
        <v>dafür</v>
      </c>
      <c r="C6" t="str">
        <f>'Rohdaten (Personen)'!G7</f>
        <v>CDU</v>
      </c>
      <c r="E6" s="8" t="s">
        <v>359</v>
      </c>
      <c r="F6">
        <f t="shared" ref="F6:I6" si="5">COUNTIFS($B$2:$B$97,F$2,$C$2:$C$97,$E6)</f>
        <v>0</v>
      </c>
      <c r="G6">
        <f t="shared" si="5"/>
        <v>1</v>
      </c>
      <c r="H6">
        <f t="shared" si="5"/>
        <v>0</v>
      </c>
      <c r="I6">
        <f t="shared" si="5"/>
        <v>0</v>
      </c>
      <c r="J6">
        <f t="shared" si="3"/>
        <v>1</v>
      </c>
      <c r="S6">
        <f>'Arbeitskopie Rohdaten (Personen'!C7</f>
        <v>22</v>
      </c>
      <c r="T6" t="str">
        <f>'Arbeitskopie Rohdaten (Personen'!S7</f>
        <v>dagegen</v>
      </c>
      <c r="U6" t="str">
        <f>'Arbeitskopie Rohdaten (Personen'!P7</f>
        <v>Grüne</v>
      </c>
    </row>
    <row r="7">
      <c r="A7">
        <f>'Rohdaten (Personen)'!B8</f>
        <v>6</v>
      </c>
      <c r="B7" t="str">
        <f>'Rohdaten (Personen)'!I8</f>
        <v>dafür</v>
      </c>
      <c r="C7" t="str">
        <f>'Rohdaten (Personen)'!G8</f>
        <v>CDU</v>
      </c>
      <c r="E7" s="8" t="s">
        <v>125</v>
      </c>
      <c r="F7">
        <f t="shared" ref="F7:I7" si="6">COUNTIFS($B$2:$B$97,F$2,$C$2:$C$97,$E7)</f>
        <v>1</v>
      </c>
      <c r="G7">
        <f t="shared" si="6"/>
        <v>1</v>
      </c>
      <c r="H7">
        <f t="shared" si="6"/>
        <v>1</v>
      </c>
      <c r="I7">
        <f t="shared" si="6"/>
        <v>0</v>
      </c>
      <c r="J7">
        <f t="shared" si="3"/>
        <v>3</v>
      </c>
      <c r="S7">
        <f>'Arbeitskopie Rohdaten (Personen'!C8</f>
        <v>8</v>
      </c>
      <c r="T7" t="str">
        <f>'Arbeitskopie Rohdaten (Personen'!S8</f>
        <v>dafür</v>
      </c>
      <c r="U7" t="str">
        <f>'Arbeitskopie Rohdaten (Personen'!P8</f>
        <v>CSU</v>
      </c>
    </row>
    <row r="8">
      <c r="A8">
        <f>'Rohdaten (Personen)'!B9</f>
        <v>7</v>
      </c>
      <c r="B8" t="str">
        <f>'Rohdaten (Personen)'!I9</f>
        <v>dafür</v>
      </c>
      <c r="C8" t="str">
        <f>'Rohdaten (Personen)'!G9</f>
        <v>Grüne</v>
      </c>
      <c r="E8" s="8" t="s">
        <v>88</v>
      </c>
      <c r="F8">
        <f t="shared" ref="F8:I8" si="7">COUNTIFS($B$2:$B$97,F$2,$C$2:$C$97,$E8)</f>
        <v>2</v>
      </c>
      <c r="G8">
        <f t="shared" si="7"/>
        <v>0</v>
      </c>
      <c r="H8">
        <f t="shared" si="7"/>
        <v>0</v>
      </c>
      <c r="I8">
        <f t="shared" si="7"/>
        <v>0</v>
      </c>
      <c r="J8">
        <f t="shared" si="3"/>
        <v>2</v>
      </c>
      <c r="S8">
        <f>'Arbeitskopie Rohdaten (Personen'!C9</f>
        <v>31</v>
      </c>
      <c r="T8" t="str">
        <f>'Arbeitskopie Rohdaten (Personen'!S9</f>
        <v>dafür</v>
      </c>
      <c r="U8" t="str">
        <f>'Arbeitskopie Rohdaten (Personen'!P9</f>
        <v>CDU</v>
      </c>
    </row>
    <row r="9">
      <c r="A9">
        <f>'Rohdaten (Personen)'!B10</f>
        <v>8</v>
      </c>
      <c r="B9" t="str">
        <f>'Rohdaten (Personen)'!I10</f>
        <v>dafür</v>
      </c>
      <c r="C9" t="str">
        <f>'Rohdaten (Personen)'!G10</f>
        <v>CSU</v>
      </c>
      <c r="E9" s="8" t="s">
        <v>40</v>
      </c>
      <c r="F9">
        <f t="shared" ref="F9:I9" si="8">COUNTIFS($B$2:$B$97,F$2,$C$2:$C$97,$E9)</f>
        <v>6</v>
      </c>
      <c r="G9">
        <f t="shared" si="8"/>
        <v>5</v>
      </c>
      <c r="H9">
        <f t="shared" si="8"/>
        <v>0</v>
      </c>
      <c r="I9">
        <f t="shared" si="8"/>
        <v>0</v>
      </c>
      <c r="J9">
        <f t="shared" si="3"/>
        <v>11</v>
      </c>
      <c r="S9">
        <f>'Arbeitskopie Rohdaten (Personen'!C10</f>
        <v>75</v>
      </c>
      <c r="T9" t="str">
        <f>'Arbeitskopie Rohdaten (Personen'!S10</f>
        <v>dagegen</v>
      </c>
      <c r="U9" t="str">
        <f>'Arbeitskopie Rohdaten (Personen'!P10</f>
        <v>AfD</v>
      </c>
    </row>
    <row r="10">
      <c r="A10">
        <f>'Rohdaten (Personen)'!B11</f>
        <v>9</v>
      </c>
      <c r="B10" t="str">
        <f>'Rohdaten (Personen)'!I11</f>
        <v>dafür</v>
      </c>
      <c r="C10" t="str">
        <f>'Rohdaten (Personen)'!G11</f>
        <v>CDU</v>
      </c>
      <c r="E10" s="8" t="s">
        <v>350</v>
      </c>
      <c r="F10">
        <f t="shared" ref="F10:I10" si="9">COUNTIFS($B$2:$B$97,F$2,$C$2:$C$97,$E10)</f>
        <v>0</v>
      </c>
      <c r="G10">
        <f t="shared" si="9"/>
        <v>6</v>
      </c>
      <c r="H10">
        <f t="shared" si="9"/>
        <v>0</v>
      </c>
      <c r="I10">
        <f t="shared" si="9"/>
        <v>1</v>
      </c>
      <c r="J10">
        <f t="shared" si="3"/>
        <v>7</v>
      </c>
      <c r="S10">
        <f>'Arbeitskopie Rohdaten (Personen'!C11</f>
        <v>70</v>
      </c>
      <c r="T10" t="str">
        <f>'Arbeitskopie Rohdaten (Personen'!S11</f>
        <v>dagegen</v>
      </c>
      <c r="U10" t="str">
        <f>'Arbeitskopie Rohdaten (Personen'!P11</f>
        <v>Grüne</v>
      </c>
    </row>
    <row r="11">
      <c r="A11">
        <f>'Rohdaten (Personen)'!B12</f>
        <v>10</v>
      </c>
      <c r="B11" t="str">
        <f>'Rohdaten (Personen)'!I12</f>
        <v>dafür</v>
      </c>
      <c r="C11" t="str">
        <f>'Rohdaten (Personen)'!G12</f>
        <v>CSU</v>
      </c>
      <c r="E11" s="8" t="s">
        <v>104</v>
      </c>
      <c r="F11">
        <f t="shared" ref="F11:I11" si="10">COUNTIFS($B$2:$B$97,F$2,$C$2:$C$97,$E11)</f>
        <v>3</v>
      </c>
      <c r="G11">
        <f t="shared" si="10"/>
        <v>2</v>
      </c>
      <c r="H11">
        <f t="shared" si="10"/>
        <v>0</v>
      </c>
      <c r="I11">
        <f t="shared" si="10"/>
        <v>0</v>
      </c>
      <c r="J11">
        <f t="shared" si="3"/>
        <v>5</v>
      </c>
      <c r="S11">
        <f>'Arbeitskopie Rohdaten (Personen'!C12</f>
        <v>7</v>
      </c>
      <c r="T11" t="str">
        <f>'Arbeitskopie Rohdaten (Personen'!S12</f>
        <v>dafür</v>
      </c>
      <c r="U11" t="str">
        <f>'Arbeitskopie Rohdaten (Personen'!P12</f>
        <v>Grüne</v>
      </c>
    </row>
    <row r="12">
      <c r="A12">
        <f>'Rohdaten (Personen)'!B13</f>
        <v>11</v>
      </c>
      <c r="B12" t="str">
        <f>'Rohdaten (Personen)'!I13</f>
        <v>dafür</v>
      </c>
      <c r="C12" t="str">
        <f>'Rohdaten (Personen)'!G13</f>
        <v>CDU</v>
      </c>
      <c r="E12" s="8" t="s">
        <v>286</v>
      </c>
      <c r="F12">
        <f t="shared" ref="F12:I12" si="11">COUNTIFS($B$2:$B$97,F$2,$C$2:$C$97,$E12)</f>
        <v>0</v>
      </c>
      <c r="G12">
        <f t="shared" si="11"/>
        <v>1</v>
      </c>
      <c r="H12">
        <f t="shared" si="11"/>
        <v>0</v>
      </c>
      <c r="I12">
        <f t="shared" si="11"/>
        <v>0</v>
      </c>
      <c r="J12">
        <f t="shared" si="3"/>
        <v>1</v>
      </c>
      <c r="S12">
        <f>'Arbeitskopie Rohdaten (Personen'!C13</f>
        <v>73</v>
      </c>
      <c r="T12" t="str">
        <f>'Arbeitskopie Rohdaten (Personen'!S13</f>
        <v>dagegen</v>
      </c>
      <c r="U12" t="str">
        <f>'Arbeitskopie Rohdaten (Personen'!P13</f>
        <v>FDP</v>
      </c>
    </row>
    <row r="13">
      <c r="A13">
        <f>'Rohdaten (Personen)'!B14</f>
        <v>12</v>
      </c>
      <c r="B13" t="str">
        <f>'Rohdaten (Personen)'!I14</f>
        <v>dafür</v>
      </c>
      <c r="C13" t="str">
        <f>'Rohdaten (Personen)'!G14</f>
        <v>CDU</v>
      </c>
      <c r="E13" s="8" t="s">
        <v>229</v>
      </c>
      <c r="F13">
        <f t="shared" ref="F13:I13" si="12">COUNTIFS($B$2:$B$97,F$2,$C$2:$C$97,$E13)</f>
        <v>0</v>
      </c>
      <c r="G13">
        <f t="shared" si="12"/>
        <v>1</v>
      </c>
      <c r="H13">
        <f t="shared" si="12"/>
        <v>0</v>
      </c>
      <c r="I13">
        <f t="shared" si="12"/>
        <v>0</v>
      </c>
      <c r="J13">
        <f t="shared" si="3"/>
        <v>1</v>
      </c>
      <c r="S13">
        <f>'Arbeitskopie Rohdaten (Personen'!C14</f>
        <v>67</v>
      </c>
      <c r="T13" t="str">
        <f>'Arbeitskopie Rohdaten (Personen'!S14</f>
        <v>dagegen</v>
      </c>
      <c r="U13" t="str">
        <f>'Arbeitskopie Rohdaten (Personen'!P14</f>
        <v>SPD</v>
      </c>
    </row>
    <row r="14">
      <c r="A14">
        <f>'Rohdaten (Personen)'!B15</f>
        <v>13</v>
      </c>
      <c r="B14" t="str">
        <f>'Rohdaten (Personen)'!I15</f>
        <v>dafür</v>
      </c>
      <c r="C14" t="str">
        <f>'Rohdaten (Personen)'!G15</f>
        <v>SPD</v>
      </c>
      <c r="E14" s="8" t="s">
        <v>236</v>
      </c>
      <c r="F14">
        <f t="shared" ref="F14:I14" si="13">COUNTIFS($B$2:$B$97,F$2,$C$2:$C$97,$E14)</f>
        <v>0</v>
      </c>
      <c r="G14">
        <f t="shared" si="13"/>
        <v>1</v>
      </c>
      <c r="H14">
        <f t="shared" si="13"/>
        <v>0</v>
      </c>
      <c r="I14">
        <f t="shared" si="13"/>
        <v>0</v>
      </c>
      <c r="J14">
        <f t="shared" si="3"/>
        <v>1</v>
      </c>
      <c r="S14">
        <f>'Arbeitskopie Rohdaten (Personen'!C15</f>
        <v>78</v>
      </c>
      <c r="T14" t="str">
        <f>'Arbeitskopie Rohdaten (Personen'!S15</f>
        <v>dagegen</v>
      </c>
      <c r="U14" t="str">
        <f>'Arbeitskopie Rohdaten (Personen'!P15</f>
        <v>SPD</v>
      </c>
    </row>
    <row r="15">
      <c r="A15">
        <f>'Rohdaten (Personen)'!B16</f>
        <v>14</v>
      </c>
      <c r="B15" t="str">
        <f>'Rohdaten (Personen)'!I16</f>
        <v>dafür</v>
      </c>
      <c r="C15" t="str">
        <f>'Rohdaten (Personen)'!G16</f>
        <v>FW</v>
      </c>
      <c r="E15" s="8" t="s">
        <v>240</v>
      </c>
      <c r="F15">
        <f t="shared" ref="F15:I15" si="14">COUNTIFS($B$2:$B$97,F$2,$C$2:$C$97,$E15)</f>
        <v>0</v>
      </c>
      <c r="G15">
        <f t="shared" si="14"/>
        <v>1</v>
      </c>
      <c r="H15">
        <f t="shared" si="14"/>
        <v>0</v>
      </c>
      <c r="I15">
        <f t="shared" si="14"/>
        <v>0</v>
      </c>
      <c r="J15">
        <f t="shared" si="3"/>
        <v>1</v>
      </c>
      <c r="S15">
        <f>'Arbeitskopie Rohdaten (Personen'!C16</f>
        <v>94</v>
      </c>
      <c r="T15" t="str">
        <f>'Arbeitskopie Rohdaten (Personen'!S16</f>
        <v>dagegen</v>
      </c>
      <c r="U15" t="str">
        <f>'Arbeitskopie Rohdaten (Personen'!P16</f>
        <v>SPD</v>
      </c>
    </row>
    <row r="16">
      <c r="A16">
        <f>'Rohdaten (Personen)'!B17</f>
        <v>15</v>
      </c>
      <c r="B16" t="str">
        <f>'Rohdaten (Personen)'!I17</f>
        <v>dafür</v>
      </c>
      <c r="C16" t="str">
        <f>'Rohdaten (Personen)'!G17</f>
        <v>CDU</v>
      </c>
      <c r="E16" s="8" t="s">
        <v>297</v>
      </c>
      <c r="F16">
        <f t="shared" ref="F16:I16" si="15">COUNTIFS($B$2:$B$97,F$2,$C$2:$C$97,$E16)</f>
        <v>0</v>
      </c>
      <c r="G16">
        <f t="shared" si="15"/>
        <v>1</v>
      </c>
      <c r="H16">
        <f t="shared" si="15"/>
        <v>0</v>
      </c>
      <c r="I16">
        <f t="shared" si="15"/>
        <v>0</v>
      </c>
      <c r="J16">
        <f t="shared" si="3"/>
        <v>1</v>
      </c>
      <c r="S16">
        <f>'Arbeitskopie Rohdaten (Personen'!C17</f>
        <v>60</v>
      </c>
      <c r="T16" t="str">
        <f>'Arbeitskopie Rohdaten (Personen'!S17</f>
        <v>dagegen</v>
      </c>
      <c r="U16" t="str">
        <f>'Arbeitskopie Rohdaten (Personen'!P17</f>
        <v>FDP</v>
      </c>
    </row>
    <row r="17">
      <c r="A17">
        <f>'Rohdaten (Personen)'!B18</f>
        <v>16</v>
      </c>
      <c r="B17" t="str">
        <f>'Rohdaten (Personen)'!I18</f>
        <v>dafür</v>
      </c>
      <c r="C17" t="str">
        <f>'Rohdaten (Personen)'!G18</f>
        <v>CDU</v>
      </c>
      <c r="E17" s="8" t="s">
        <v>31</v>
      </c>
      <c r="F17">
        <f t="shared" ref="F17:I17" si="16">COUNTIFS($B$2:$B$97,F$2,$C$2:$C$97,$E17)</f>
        <v>16</v>
      </c>
      <c r="G17">
        <f t="shared" si="16"/>
        <v>7</v>
      </c>
      <c r="H17">
        <f t="shared" si="16"/>
        <v>2</v>
      </c>
      <c r="I17">
        <f t="shared" si="16"/>
        <v>2</v>
      </c>
      <c r="J17">
        <f t="shared" si="3"/>
        <v>27</v>
      </c>
      <c r="S17">
        <f>'Arbeitskopie Rohdaten (Personen'!C18</f>
        <v>76</v>
      </c>
      <c r="T17" t="str">
        <f>'Arbeitskopie Rohdaten (Personen'!S18</f>
        <v>dagegen</v>
      </c>
      <c r="U17" t="str">
        <f>'Arbeitskopie Rohdaten (Personen'!P18</f>
        <v>LINKE</v>
      </c>
    </row>
    <row r="18">
      <c r="A18">
        <f>'Rohdaten (Personen)'!B19</f>
        <v>17</v>
      </c>
      <c r="B18" t="str">
        <f>'Rohdaten (Personen)'!I19</f>
        <v>dafür</v>
      </c>
      <c r="C18" t="str">
        <f>'Rohdaten (Personen)'!G19</f>
        <v>Grüne</v>
      </c>
      <c r="S18">
        <f>'Arbeitskopie Rohdaten (Personen'!C19</f>
        <v>72</v>
      </c>
      <c r="T18" t="str">
        <f>'Arbeitskopie Rohdaten (Personen'!S19</f>
        <v>dagegen</v>
      </c>
      <c r="U18" t="str">
        <f>'Arbeitskopie Rohdaten (Personen'!P19</f>
        <v>LINKE</v>
      </c>
    </row>
    <row r="19">
      <c r="A19">
        <f>'Rohdaten (Personen)'!B20</f>
        <v>18</v>
      </c>
      <c r="B19" t="str">
        <f>'Rohdaten (Personen)'!I20</f>
        <v>dafür</v>
      </c>
      <c r="C19" t="str">
        <f>'Rohdaten (Personen)'!G20</f>
        <v>LKR</v>
      </c>
      <c r="S19">
        <f>'Arbeitskopie Rohdaten (Personen'!C20</f>
        <v>62</v>
      </c>
      <c r="T19" t="str">
        <f>'Arbeitskopie Rohdaten (Personen'!S20</f>
        <v>dagegen</v>
      </c>
      <c r="U19" t="str">
        <f>'Arbeitskopie Rohdaten (Personen'!P20</f>
        <v>SPD</v>
      </c>
    </row>
    <row r="20">
      <c r="A20">
        <f>'Rohdaten (Personen)'!B21</f>
        <v>19</v>
      </c>
      <c r="B20" t="str">
        <f>'Rohdaten (Personen)'!I21</f>
        <v>dafür</v>
      </c>
      <c r="C20" t="str">
        <f>'Rohdaten (Personen)'!G21</f>
        <v>Grüne</v>
      </c>
      <c r="S20">
        <f>'Arbeitskopie Rohdaten (Personen'!C21</f>
        <v>54</v>
      </c>
      <c r="T20" t="str">
        <f>'Arbeitskopie Rohdaten (Personen'!S21</f>
        <v>dagegen</v>
      </c>
      <c r="U20" t="str">
        <f>'Arbeitskopie Rohdaten (Personen'!P21</f>
        <v>LINKE</v>
      </c>
    </row>
    <row r="21">
      <c r="A21">
        <f>'Rohdaten (Personen)'!B22</f>
        <v>20</v>
      </c>
      <c r="B21" t="str">
        <f>'Rohdaten (Personen)'!I22</f>
        <v>dafür</v>
      </c>
      <c r="C21" t="str">
        <f>'Rohdaten (Personen)'!G22</f>
        <v>CSU</v>
      </c>
      <c r="F21" s="8" t="s">
        <v>358</v>
      </c>
      <c r="S21">
        <f>'Arbeitskopie Rohdaten (Personen'!C22</f>
        <v>30</v>
      </c>
      <c r="T21" t="str">
        <f>'Arbeitskopie Rohdaten (Personen'!S22</f>
        <v>dafür</v>
      </c>
      <c r="U21" t="str">
        <f>'Arbeitskopie Rohdaten (Personen'!P22</f>
        <v>CDU</v>
      </c>
    </row>
    <row r="22">
      <c r="A22">
        <f>'Rohdaten (Personen)'!B23</f>
        <v>21</v>
      </c>
      <c r="B22" t="str">
        <f>'Rohdaten (Personen)'!I23</f>
        <v>abwesend</v>
      </c>
      <c r="C22" t="str">
        <f>'Rohdaten (Personen)'!G23</f>
        <v>LINKE</v>
      </c>
      <c r="E22" s="8" t="s">
        <v>24</v>
      </c>
      <c r="F22">
        <f t="shared" ref="F22:F25" si="17">COUNTIF($B$2:$B$97,$E22)</f>
        <v>61</v>
      </c>
      <c r="S22">
        <f>'Arbeitskopie Rohdaten (Personen'!C23</f>
        <v>20</v>
      </c>
      <c r="T22" t="str">
        <f>'Arbeitskopie Rohdaten (Personen'!S23</f>
        <v>dafür</v>
      </c>
      <c r="U22" t="str">
        <f>'Arbeitskopie Rohdaten (Personen'!P23</f>
        <v>CSU</v>
      </c>
    </row>
    <row r="23">
      <c r="A23">
        <f>'Rohdaten (Personen)'!B24</f>
        <v>22</v>
      </c>
      <c r="B23" t="str">
        <f>'Rohdaten (Personen)'!I24</f>
        <v>dafür</v>
      </c>
      <c r="C23" t="str">
        <f>'Rohdaten (Personen)'!G24</f>
        <v>Grüne</v>
      </c>
      <c r="E23" s="8" t="s">
        <v>122</v>
      </c>
      <c r="F23">
        <f t="shared" si="17"/>
        <v>28</v>
      </c>
      <c r="S23">
        <f>'Arbeitskopie Rohdaten (Personen'!C24</f>
        <v>90</v>
      </c>
      <c r="T23" t="str">
        <f>'Arbeitskopie Rohdaten (Personen'!S24</f>
        <v>dagegen</v>
      </c>
      <c r="U23" t="str">
        <f>'Arbeitskopie Rohdaten (Personen'!P24</f>
        <v>PARTEI</v>
      </c>
    </row>
    <row r="24">
      <c r="A24">
        <f>'Rohdaten (Personen)'!B25</f>
        <v>23</v>
      </c>
      <c r="B24" t="str">
        <f>'Rohdaten (Personen)'!I25</f>
        <v>dafür</v>
      </c>
      <c r="C24" t="str">
        <f>'Rohdaten (Personen)'!G25</f>
        <v>CDU</v>
      </c>
      <c r="E24" s="8" t="s">
        <v>168</v>
      </c>
      <c r="F24">
        <f t="shared" si="17"/>
        <v>3</v>
      </c>
      <c r="S24">
        <f>'Arbeitskopie Rohdaten (Personen'!C25</f>
        <v>56</v>
      </c>
      <c r="T24" t="str">
        <f>'Arbeitskopie Rohdaten (Personen'!S25</f>
        <v>dagegen</v>
      </c>
      <c r="U24" t="str">
        <f>'Arbeitskopie Rohdaten (Personen'!P25</f>
        <v>SPD</v>
      </c>
    </row>
    <row r="25">
      <c r="A25">
        <f>'Rohdaten (Personen)'!B26</f>
        <v>24</v>
      </c>
      <c r="B25" t="str">
        <f>'Rohdaten (Personen)'!I26</f>
        <v>dafür</v>
      </c>
      <c r="C25" t="str">
        <f>'Rohdaten (Personen)'!G26</f>
        <v>FDP</v>
      </c>
      <c r="E25" s="8" t="s">
        <v>119</v>
      </c>
      <c r="F25">
        <f t="shared" si="17"/>
        <v>4</v>
      </c>
      <c r="S25">
        <f>'Arbeitskopie Rohdaten (Personen'!C26</f>
        <v>32</v>
      </c>
      <c r="T25" t="str">
        <f>'Arbeitskopie Rohdaten (Personen'!S26</f>
        <v>dafür</v>
      </c>
      <c r="U25" t="str">
        <f>'Arbeitskopie Rohdaten (Personen'!P26</f>
        <v>CDU</v>
      </c>
    </row>
    <row r="26">
      <c r="A26">
        <f>'Rohdaten (Personen)'!B27</f>
        <v>25</v>
      </c>
      <c r="B26" t="str">
        <f>'Rohdaten (Personen)'!I27</f>
        <v>dafür</v>
      </c>
      <c r="C26" t="str">
        <f>'Rohdaten (Personen)'!G27</f>
        <v>CDU</v>
      </c>
      <c r="S26">
        <f>'Arbeitskopie Rohdaten (Personen'!C27</f>
        <v>93</v>
      </c>
      <c r="T26" t="str">
        <f>'Arbeitskopie Rohdaten (Personen'!S27</f>
        <v>dagegen</v>
      </c>
      <c r="U26" t="str">
        <f>'Arbeitskopie Rohdaten (Personen'!P27</f>
        <v>SPD</v>
      </c>
    </row>
    <row r="27">
      <c r="A27">
        <f>'Rohdaten (Personen)'!B28</f>
        <v>26</v>
      </c>
      <c r="B27" t="str">
        <f>'Rohdaten (Personen)'!I28</f>
        <v>abwesend</v>
      </c>
      <c r="C27" t="str">
        <f>'Rohdaten (Personen)'!G28</f>
        <v>SPD</v>
      </c>
      <c r="S27">
        <f>'Arbeitskopie Rohdaten (Personen'!C28</f>
        <v>61</v>
      </c>
      <c r="T27" t="str">
        <f>'Arbeitskopie Rohdaten (Personen'!S28</f>
        <v>dagegen</v>
      </c>
      <c r="U27" t="str">
        <f>'Arbeitskopie Rohdaten (Personen'!P28</f>
        <v>SPD</v>
      </c>
    </row>
    <row r="28">
      <c r="A28">
        <f>'Rohdaten (Personen)'!B29</f>
        <v>27</v>
      </c>
      <c r="B28" t="str">
        <f>'Rohdaten (Personen)'!I29</f>
        <v>dafür</v>
      </c>
      <c r="C28" t="str">
        <f>'Rohdaten (Personen)'!G29</f>
        <v>CDU</v>
      </c>
      <c r="S28">
        <f>'Arbeitskopie Rohdaten (Personen'!C29</f>
        <v>37</v>
      </c>
      <c r="T28" t="str">
        <f>'Arbeitskopie Rohdaten (Personen'!S29</f>
        <v>dafür</v>
      </c>
      <c r="U28" t="str">
        <f>'Arbeitskopie Rohdaten (Personen'!P29</f>
        <v>CDU</v>
      </c>
    </row>
    <row r="29">
      <c r="A29">
        <f>'Rohdaten (Personen)'!B30</f>
        <v>28</v>
      </c>
      <c r="B29" t="str">
        <f>'Rohdaten (Personen)'!I30</f>
        <v>dafür</v>
      </c>
      <c r="C29" t="str">
        <f>'Rohdaten (Personen)'!G30</f>
        <v>LKR</v>
      </c>
      <c r="S29">
        <f>'Arbeitskopie Rohdaten (Personen'!C30</f>
        <v>26</v>
      </c>
      <c r="T29" t="str">
        <f>'Arbeitskopie Rohdaten (Personen'!S30</f>
        <v>dagegen</v>
      </c>
      <c r="U29" t="str">
        <f>'Arbeitskopie Rohdaten (Personen'!P30</f>
        <v>SPD</v>
      </c>
    </row>
    <row r="30">
      <c r="A30">
        <f>'Rohdaten (Personen)'!B31</f>
        <v>29</v>
      </c>
      <c r="B30" t="str">
        <f>'Rohdaten (Personen)'!I31</f>
        <v>dafür</v>
      </c>
      <c r="C30" t="str">
        <f>'Rohdaten (Personen)'!G31</f>
        <v>CDU</v>
      </c>
      <c r="S30">
        <f>'Arbeitskopie Rohdaten (Personen'!C31</f>
        <v>53</v>
      </c>
      <c r="T30" t="str">
        <f>'Arbeitskopie Rohdaten (Personen'!S31</f>
        <v>dagegen</v>
      </c>
      <c r="U30" t="str">
        <f>'Arbeitskopie Rohdaten (Personen'!P31</f>
        <v>Parteilos</v>
      </c>
    </row>
    <row r="31">
      <c r="A31">
        <f>'Rohdaten (Personen)'!B32</f>
        <v>30</v>
      </c>
      <c r="B31" t="str">
        <f>'Rohdaten (Personen)'!I32</f>
        <v>dafür</v>
      </c>
      <c r="C31" t="str">
        <f>'Rohdaten (Personen)'!G32</f>
        <v>CDU</v>
      </c>
      <c r="S31">
        <f>'Arbeitskopie Rohdaten (Personen'!C32</f>
        <v>55</v>
      </c>
      <c r="T31" t="str">
        <f>'Arbeitskopie Rohdaten (Personen'!S32</f>
        <v>dagegen</v>
      </c>
      <c r="U31" t="str">
        <f>'Arbeitskopie Rohdaten (Personen'!P32</f>
        <v>SPD</v>
      </c>
    </row>
    <row r="32">
      <c r="A32">
        <f>'Rohdaten (Personen)'!B33</f>
        <v>31</v>
      </c>
      <c r="B32" t="str">
        <f>'Rohdaten (Personen)'!I33</f>
        <v>dafür</v>
      </c>
      <c r="C32" t="str">
        <f>'Rohdaten (Personen)'!G33</f>
        <v>CDU</v>
      </c>
      <c r="S32">
        <f>'Arbeitskopie Rohdaten (Personen'!C33</f>
        <v>18</v>
      </c>
      <c r="T32" t="str">
        <f>'Arbeitskopie Rohdaten (Personen'!S33</f>
        <v>dafür</v>
      </c>
      <c r="U32" t="str">
        <f>'Arbeitskopie Rohdaten (Personen'!P33</f>
        <v>LKR</v>
      </c>
    </row>
    <row r="33">
      <c r="A33">
        <f>'Rohdaten (Personen)'!B34</f>
        <v>32</v>
      </c>
      <c r="B33" t="str">
        <f>'Rohdaten (Personen)'!I34</f>
        <v>dafür</v>
      </c>
      <c r="C33" t="str">
        <f>'Rohdaten (Personen)'!G34</f>
        <v>CDU</v>
      </c>
      <c r="S33">
        <f>'Arbeitskopie Rohdaten (Personen'!C34</f>
        <v>84</v>
      </c>
      <c r="T33" t="str">
        <f>'Arbeitskopie Rohdaten (Personen'!S34</f>
        <v>dagegen</v>
      </c>
      <c r="U33" t="str">
        <f>'Arbeitskopie Rohdaten (Personen'!P34</f>
        <v>SPD</v>
      </c>
    </row>
    <row r="34">
      <c r="A34">
        <f>'Rohdaten (Personen)'!B35</f>
        <v>33</v>
      </c>
      <c r="B34" t="str">
        <f>'Rohdaten (Personen)'!I35</f>
        <v>dafür</v>
      </c>
      <c r="C34" t="str">
        <f>'Rohdaten (Personen)'!G35</f>
        <v>CDU</v>
      </c>
      <c r="S34">
        <f>'Arbeitskopie Rohdaten (Personen'!C35</f>
        <v>14</v>
      </c>
      <c r="T34" t="str">
        <f>'Arbeitskopie Rohdaten (Personen'!S35</f>
        <v>dagegen</v>
      </c>
      <c r="U34" t="str">
        <f>'Arbeitskopie Rohdaten (Personen'!P35</f>
        <v>FW</v>
      </c>
    </row>
    <row r="35">
      <c r="A35">
        <f>'Rohdaten (Personen)'!B36</f>
        <v>34</v>
      </c>
      <c r="B35" t="str">
        <f>'Rohdaten (Personen)'!I36</f>
        <v>dafür</v>
      </c>
      <c r="C35" t="str">
        <f>'Rohdaten (Personen)'!G36</f>
        <v>CSU</v>
      </c>
      <c r="S35">
        <f>'Arbeitskopie Rohdaten (Personen'!C36</f>
        <v>17</v>
      </c>
      <c r="T35" t="str">
        <f>'Arbeitskopie Rohdaten (Personen'!S36</f>
        <v>dafür</v>
      </c>
      <c r="U35" t="str">
        <f>'Arbeitskopie Rohdaten (Personen'!P36</f>
        <v>Grüne</v>
      </c>
    </row>
    <row r="36">
      <c r="A36">
        <f>'Rohdaten (Personen)'!B37</f>
        <v>35</v>
      </c>
      <c r="B36" t="str">
        <f>'Rohdaten (Personen)'!I37</f>
        <v>dafür</v>
      </c>
      <c r="C36" t="str">
        <f>'Rohdaten (Personen)'!G37</f>
        <v>CDU</v>
      </c>
      <c r="S36">
        <f>'Arbeitskopie Rohdaten (Personen'!C37</f>
        <v>92</v>
      </c>
      <c r="T36" t="str">
        <f>'Arbeitskopie Rohdaten (Personen'!S37</f>
        <v>dagegen</v>
      </c>
      <c r="U36" t="str">
        <f>'Arbeitskopie Rohdaten (Personen'!P37</f>
        <v>NPD</v>
      </c>
    </row>
    <row r="37">
      <c r="A37">
        <f>'Rohdaten (Personen)'!B38</f>
        <v>36</v>
      </c>
      <c r="B37" t="str">
        <f>'Rohdaten (Personen)'!I38</f>
        <v>dafür</v>
      </c>
      <c r="C37" t="str">
        <f>'Rohdaten (Personen)'!G38</f>
        <v>CDU</v>
      </c>
      <c r="S37">
        <f>'Arbeitskopie Rohdaten (Personen'!C38</f>
        <v>81</v>
      </c>
      <c r="T37" t="str">
        <f>'Arbeitskopie Rohdaten (Personen'!S38</f>
        <v>dagegen</v>
      </c>
      <c r="U37" t="str">
        <f>'Arbeitskopie Rohdaten (Personen'!P38</f>
        <v>SPD</v>
      </c>
    </row>
    <row r="38">
      <c r="A38">
        <f>'Rohdaten (Personen)'!B39</f>
        <v>37</v>
      </c>
      <c r="B38" t="str">
        <f>'Rohdaten (Personen)'!I39</f>
        <v>dafür</v>
      </c>
      <c r="C38" t="str">
        <f>'Rohdaten (Personen)'!G39</f>
        <v>CDU</v>
      </c>
      <c r="S38">
        <f>'Arbeitskopie Rohdaten (Personen'!C39</f>
        <v>77</v>
      </c>
      <c r="T38" t="str">
        <f>'Arbeitskopie Rohdaten (Personen'!S39</f>
        <v>dagegen</v>
      </c>
      <c r="U38" t="str">
        <f>'Arbeitskopie Rohdaten (Personen'!P39</f>
        <v>FW</v>
      </c>
    </row>
    <row r="39">
      <c r="A39">
        <f>'Rohdaten (Personen)'!B40</f>
        <v>38</v>
      </c>
      <c r="B39" t="str">
        <f>'Rohdaten (Personen)'!I40</f>
        <v>dafür</v>
      </c>
      <c r="C39" t="str">
        <f>'Rohdaten (Personen)'!G40</f>
        <v>CDU</v>
      </c>
      <c r="S39">
        <f>'Arbeitskopie Rohdaten (Personen'!C40</f>
        <v>21</v>
      </c>
      <c r="T39" t="str">
        <f>'Arbeitskopie Rohdaten (Personen'!S40</f>
        <v>dagegen</v>
      </c>
      <c r="U39" t="str">
        <f>'Arbeitskopie Rohdaten (Personen'!P40</f>
        <v>LINKE</v>
      </c>
    </row>
    <row r="40">
      <c r="A40">
        <f>'Rohdaten (Personen)'!B41</f>
        <v>39</v>
      </c>
      <c r="B40" t="str">
        <f>'Rohdaten (Personen)'!I41</f>
        <v>dafür</v>
      </c>
      <c r="C40" t="str">
        <f>'Rohdaten (Personen)'!G41</f>
        <v>CDU</v>
      </c>
      <c r="S40">
        <f>'Arbeitskopie Rohdaten (Personen'!C41</f>
        <v>11</v>
      </c>
      <c r="T40" t="str">
        <f>'Arbeitskopie Rohdaten (Personen'!S41</f>
        <v>dafür</v>
      </c>
      <c r="U40" t="str">
        <f>'Arbeitskopie Rohdaten (Personen'!P41</f>
        <v>CDU</v>
      </c>
    </row>
    <row r="41">
      <c r="A41">
        <f>'Rohdaten (Personen)'!B42</f>
        <v>40</v>
      </c>
      <c r="B41" t="str">
        <f>'Rohdaten (Personen)'!I42</f>
        <v>dafür</v>
      </c>
      <c r="C41" t="str">
        <f>'Rohdaten (Personen)'!G42</f>
        <v>CDU</v>
      </c>
      <c r="S41">
        <f>'Arbeitskopie Rohdaten (Personen'!C42</f>
        <v>65</v>
      </c>
      <c r="T41" t="str">
        <f>'Arbeitskopie Rohdaten (Personen'!S42</f>
        <v>dagegen</v>
      </c>
      <c r="U41" t="str">
        <f>'Arbeitskopie Rohdaten (Personen'!P42</f>
        <v>SPD</v>
      </c>
    </row>
    <row r="42">
      <c r="A42">
        <f>'Rohdaten (Personen)'!B43</f>
        <v>41</v>
      </c>
      <c r="B42" t="str">
        <f>'Rohdaten (Personen)'!I43</f>
        <v>dafür</v>
      </c>
      <c r="C42" t="str">
        <f>'Rohdaten (Personen)'!G43</f>
        <v>LKR</v>
      </c>
      <c r="S42">
        <f>'Arbeitskopie Rohdaten (Personen'!C43</f>
        <v>10</v>
      </c>
      <c r="T42" t="str">
        <f>'Arbeitskopie Rohdaten (Personen'!S43</f>
        <v>dafür</v>
      </c>
      <c r="U42" t="str">
        <f>'Arbeitskopie Rohdaten (Personen'!P43</f>
        <v>CSU</v>
      </c>
    </row>
    <row r="43">
      <c r="A43">
        <f>'Rohdaten (Personen)'!B44</f>
        <v>42</v>
      </c>
      <c r="B43" t="str">
        <f>'Rohdaten (Personen)'!I44</f>
        <v>dafür</v>
      </c>
      <c r="C43" t="str">
        <f>'Rohdaten (Personen)'!G44</f>
        <v>Grüne</v>
      </c>
      <c r="S43">
        <f>'Arbeitskopie Rohdaten (Personen'!C44</f>
        <v>45</v>
      </c>
      <c r="T43" t="str">
        <f>'Arbeitskopie Rohdaten (Personen'!S44</f>
        <v>dafür</v>
      </c>
      <c r="U43" t="str">
        <f>'Arbeitskopie Rohdaten (Personen'!P44</f>
        <v>CSU</v>
      </c>
    </row>
    <row r="44">
      <c r="A44">
        <f>'Rohdaten (Personen)'!B45</f>
        <v>43</v>
      </c>
      <c r="B44" t="str">
        <f>'Rohdaten (Personen)'!I45</f>
        <v>dafür</v>
      </c>
      <c r="C44" t="str">
        <f>'Rohdaten (Personen)'!G45</f>
        <v>CDU</v>
      </c>
      <c r="S44">
        <f>'Arbeitskopie Rohdaten (Personen'!C45</f>
        <v>91</v>
      </c>
      <c r="T44" t="str">
        <f>'Arbeitskopie Rohdaten (Personen'!S45</f>
        <v>dagegen</v>
      </c>
      <c r="U44" t="str">
        <f>'Arbeitskopie Rohdaten (Personen'!P45</f>
        <v>LKR</v>
      </c>
    </row>
    <row r="45">
      <c r="A45">
        <f>'Rohdaten (Personen)'!B46</f>
        <v>44</v>
      </c>
      <c r="B45" t="str">
        <f>'Rohdaten (Personen)'!I46</f>
        <v>dafür</v>
      </c>
      <c r="C45" t="str">
        <f>'Rohdaten (Personen)'!G46</f>
        <v>CDU</v>
      </c>
      <c r="S45">
        <f>'Arbeitskopie Rohdaten (Personen'!C46</f>
        <v>25</v>
      </c>
      <c r="T45" t="str">
        <f>'Arbeitskopie Rohdaten (Personen'!S46</f>
        <v>dafür</v>
      </c>
      <c r="U45" t="str">
        <f>'Arbeitskopie Rohdaten (Personen'!P46</f>
        <v>CDU</v>
      </c>
    </row>
    <row r="46">
      <c r="A46">
        <f>'Rohdaten (Personen)'!B47</f>
        <v>45</v>
      </c>
      <c r="B46" t="str">
        <f>'Rohdaten (Personen)'!I47</f>
        <v>dafür</v>
      </c>
      <c r="C46" t="str">
        <f>'Rohdaten (Personen)'!G47</f>
        <v>CSU</v>
      </c>
      <c r="S46">
        <f>'Arbeitskopie Rohdaten (Personen'!C47</f>
        <v>9</v>
      </c>
      <c r="T46" t="str">
        <f>'Arbeitskopie Rohdaten (Personen'!S47</f>
        <v>dafür</v>
      </c>
      <c r="U46" t="str">
        <f>'Arbeitskopie Rohdaten (Personen'!P47</f>
        <v>CDU</v>
      </c>
    </row>
    <row r="47">
      <c r="A47">
        <f>'Rohdaten (Personen)'!B48</f>
        <v>46</v>
      </c>
      <c r="B47" t="str">
        <f>'Rohdaten (Personen)'!I48</f>
        <v>dafür</v>
      </c>
      <c r="C47" t="str">
        <f>'Rohdaten (Personen)'!G48</f>
        <v>CDU</v>
      </c>
      <c r="S47">
        <f>'Arbeitskopie Rohdaten (Personen'!C48</f>
        <v>1</v>
      </c>
      <c r="T47" t="str">
        <f>'Arbeitskopie Rohdaten (Personen'!S48</f>
        <v>dafür</v>
      </c>
      <c r="U47" t="str">
        <f>'Arbeitskopie Rohdaten (Personen'!P48</f>
        <v>CDU</v>
      </c>
    </row>
    <row r="48">
      <c r="A48">
        <f>'Rohdaten (Personen)'!B49</f>
        <v>47</v>
      </c>
      <c r="B48" t="str">
        <f>'Rohdaten (Personen)'!I49</f>
        <v>dafür</v>
      </c>
      <c r="C48" t="str">
        <f>'Rohdaten (Personen)'!G49</f>
        <v>CDU</v>
      </c>
      <c r="S48">
        <f>'Arbeitskopie Rohdaten (Personen'!C49</f>
        <v>85</v>
      </c>
      <c r="T48" t="str">
        <f>'Arbeitskopie Rohdaten (Personen'!S49</f>
        <v>dagegen</v>
      </c>
      <c r="U48" t="str">
        <f>'Arbeitskopie Rohdaten (Personen'!P49</f>
        <v>LINKE</v>
      </c>
    </row>
    <row r="49">
      <c r="A49">
        <f>'Rohdaten (Personen)'!B50</f>
        <v>48</v>
      </c>
      <c r="B49" t="str">
        <f>'Rohdaten (Personen)'!I50</f>
        <v>dafür</v>
      </c>
      <c r="C49" t="str">
        <f>'Rohdaten (Personen)'!G50</f>
        <v>CDU</v>
      </c>
      <c r="E49" s="8" t="s">
        <v>360</v>
      </c>
      <c r="S49">
        <f>'Arbeitskopie Rohdaten (Personen'!C50</f>
        <v>39</v>
      </c>
      <c r="T49" t="str">
        <f>'Arbeitskopie Rohdaten (Personen'!S50</f>
        <v>dafür</v>
      </c>
      <c r="U49" t="str">
        <f>'Arbeitskopie Rohdaten (Personen'!P50</f>
        <v>CDU</v>
      </c>
    </row>
    <row r="50">
      <c r="A50">
        <f>'Rohdaten (Personen)'!B51</f>
        <v>49</v>
      </c>
      <c r="B50" t="str">
        <f>'Rohdaten (Personen)'!I51</f>
        <v>abwesend</v>
      </c>
      <c r="C50" t="str">
        <f>'Rohdaten (Personen)'!G51</f>
        <v>CDU</v>
      </c>
      <c r="S50">
        <f>'Arbeitskopie Rohdaten (Personen'!C51</f>
        <v>46</v>
      </c>
      <c r="T50" t="str">
        <f>'Arbeitskopie Rohdaten (Personen'!S51</f>
        <v>dafür</v>
      </c>
      <c r="U50" t="str">
        <f>'Arbeitskopie Rohdaten (Personen'!P51</f>
        <v>CDU</v>
      </c>
    </row>
    <row r="51">
      <c r="A51">
        <f>'Rohdaten (Personen)'!B52</f>
        <v>50</v>
      </c>
      <c r="B51" t="str">
        <f>'Rohdaten (Personen)'!I52</f>
        <v>enthalten</v>
      </c>
      <c r="C51" t="str">
        <f>'Rohdaten (Personen)'!G52</f>
        <v>SPD</v>
      </c>
      <c r="F51" s="8" t="s">
        <v>24</v>
      </c>
      <c r="G51" s="8" t="s">
        <v>122</v>
      </c>
      <c r="H51" s="8" t="s">
        <v>168</v>
      </c>
      <c r="I51" s="8" t="s">
        <v>119</v>
      </c>
      <c r="J51" s="8" t="s">
        <v>358</v>
      </c>
      <c r="S51">
        <f>'Arbeitskopie Rohdaten (Personen'!C52</f>
        <v>88</v>
      </c>
      <c r="T51" t="str">
        <f>'Arbeitskopie Rohdaten (Personen'!S52</f>
        <v>dagegen</v>
      </c>
      <c r="U51" t="str">
        <f>'Arbeitskopie Rohdaten (Personen'!P52</f>
        <v>SPD</v>
      </c>
    </row>
    <row r="52">
      <c r="A52">
        <f>'Rohdaten (Personen)'!B53</f>
        <v>51</v>
      </c>
      <c r="B52" t="str">
        <f>'Rohdaten (Personen)'!I53</f>
        <v>dagegen</v>
      </c>
      <c r="C52" t="str">
        <f>'Rohdaten (Personen)'!G53</f>
        <v>ÖDP</v>
      </c>
      <c r="E52" s="8" t="s">
        <v>348</v>
      </c>
      <c r="F52">
        <f t="shared" ref="F52:I52" si="18">COUNTIFS($T$2:$T$97,F$2,$U$2:$U$97,$E52)</f>
        <v>0</v>
      </c>
      <c r="G52">
        <f t="shared" si="18"/>
        <v>1</v>
      </c>
      <c r="H52">
        <f t="shared" si="18"/>
        <v>0</v>
      </c>
      <c r="I52">
        <f t="shared" si="18"/>
        <v>0</v>
      </c>
      <c r="J52">
        <f t="shared" ref="J52:J66" si="20">SUM(F52:I52)</f>
        <v>1</v>
      </c>
      <c r="S52">
        <f>'Arbeitskopie Rohdaten (Personen'!C53</f>
        <v>34</v>
      </c>
      <c r="T52" t="str">
        <f>'Arbeitskopie Rohdaten (Personen'!S53</f>
        <v>dafür</v>
      </c>
      <c r="U52" t="str">
        <f>'Arbeitskopie Rohdaten (Personen'!P53</f>
        <v>CSU</v>
      </c>
    </row>
    <row r="53">
      <c r="A53">
        <f>'Rohdaten (Personen)'!B54</f>
        <v>52</v>
      </c>
      <c r="B53" t="str">
        <f>'Rohdaten (Personen)'!I54</f>
        <v>dafür</v>
      </c>
      <c r="C53" t="str">
        <f>'Rohdaten (Personen)'!G54</f>
        <v>SPD</v>
      </c>
      <c r="E53" s="8" t="s">
        <v>22</v>
      </c>
      <c r="F53">
        <f t="shared" ref="F53:I53" si="19">COUNTIFS($T$2:$T$97,F$2,$U$2:$U$97,$E53)</f>
        <v>28</v>
      </c>
      <c r="G53">
        <f t="shared" si="19"/>
        <v>0</v>
      </c>
      <c r="H53">
        <f t="shared" si="19"/>
        <v>1</v>
      </c>
      <c r="I53">
        <f t="shared" si="19"/>
        <v>0</v>
      </c>
      <c r="J53">
        <f t="shared" si="20"/>
        <v>29</v>
      </c>
      <c r="S53">
        <f>'Arbeitskopie Rohdaten (Personen'!C54</f>
        <v>12</v>
      </c>
      <c r="T53" t="str">
        <f>'Arbeitskopie Rohdaten (Personen'!S54</f>
        <v>dafür</v>
      </c>
      <c r="U53" t="str">
        <f>'Arbeitskopie Rohdaten (Personen'!P54</f>
        <v>CDU</v>
      </c>
    </row>
    <row r="54">
      <c r="A54">
        <f>'Rohdaten (Personen)'!B55</f>
        <v>53</v>
      </c>
      <c r="B54" t="str">
        <f>'Rohdaten (Personen)'!I55</f>
        <v>dagegen</v>
      </c>
      <c r="C54" t="str">
        <f>'Rohdaten (Personen)'!G55</f>
        <v>Parteilos</v>
      </c>
      <c r="E54" s="8" t="s">
        <v>62</v>
      </c>
      <c r="F54">
        <f t="shared" ref="F54:I54" si="21">COUNTIFS($T$2:$T$97,F$2,$U$2:$U$97,$E54)</f>
        <v>5</v>
      </c>
      <c r="G54">
        <f t="shared" si="21"/>
        <v>0</v>
      </c>
      <c r="H54">
        <f t="shared" si="21"/>
        <v>0</v>
      </c>
      <c r="I54">
        <f t="shared" si="21"/>
        <v>0</v>
      </c>
      <c r="J54">
        <f t="shared" si="20"/>
        <v>5</v>
      </c>
      <c r="S54">
        <f>'Arbeitskopie Rohdaten (Personen'!C55</f>
        <v>15</v>
      </c>
      <c r="T54" t="str">
        <f>'Arbeitskopie Rohdaten (Personen'!S55</f>
        <v>dafür</v>
      </c>
      <c r="U54" t="str">
        <f>'Arbeitskopie Rohdaten (Personen'!P55</f>
        <v>CDU</v>
      </c>
    </row>
    <row r="55">
      <c r="A55">
        <f>'Rohdaten (Personen)'!B56</f>
        <v>54</v>
      </c>
      <c r="B55" t="str">
        <f>'Rohdaten (Personen)'!I56</f>
        <v>dagegen</v>
      </c>
      <c r="C55" t="str">
        <f>'Rohdaten (Personen)'!G56</f>
        <v>LINKE</v>
      </c>
      <c r="E55" s="8" t="s">
        <v>359</v>
      </c>
      <c r="F55">
        <f t="shared" ref="F55:I55" si="22">COUNTIFS($T$2:$T$97,F$2,$U$2:$U$97,$E55)</f>
        <v>0</v>
      </c>
      <c r="G55">
        <f t="shared" si="22"/>
        <v>1</v>
      </c>
      <c r="H55">
        <f t="shared" si="22"/>
        <v>0</v>
      </c>
      <c r="I55">
        <f t="shared" si="22"/>
        <v>0</v>
      </c>
      <c r="J55">
        <f t="shared" si="20"/>
        <v>1</v>
      </c>
      <c r="S55">
        <f>'Arbeitskopie Rohdaten (Personen'!C56</f>
        <v>33</v>
      </c>
      <c r="T55" t="str">
        <f>'Arbeitskopie Rohdaten (Personen'!S56</f>
        <v>dafür</v>
      </c>
      <c r="U55" t="str">
        <f>'Arbeitskopie Rohdaten (Personen'!P56</f>
        <v>CDU</v>
      </c>
    </row>
    <row r="56">
      <c r="A56">
        <f>'Rohdaten (Personen)'!B57</f>
        <v>55</v>
      </c>
      <c r="B56" t="str">
        <f>'Rohdaten (Personen)'!I57</f>
        <v>dafür</v>
      </c>
      <c r="C56" t="str">
        <f>'Rohdaten (Personen)'!G57</f>
        <v>SPD</v>
      </c>
      <c r="E56" s="8" t="s">
        <v>125</v>
      </c>
      <c r="F56">
        <f t="shared" ref="F56:I56" si="23">COUNTIFS($T$2:$T$97,F$2,$U$2:$U$97,$E56)</f>
        <v>1</v>
      </c>
      <c r="G56">
        <f t="shared" si="23"/>
        <v>2</v>
      </c>
      <c r="H56">
        <f t="shared" si="23"/>
        <v>0</v>
      </c>
      <c r="I56">
        <f t="shared" si="23"/>
        <v>0</v>
      </c>
      <c r="J56">
        <f t="shared" si="20"/>
        <v>3</v>
      </c>
      <c r="S56">
        <f>'Arbeitskopie Rohdaten (Personen'!C57</f>
        <v>49</v>
      </c>
      <c r="T56" t="str">
        <f>'Arbeitskopie Rohdaten (Personen'!S57</f>
        <v>enthalten</v>
      </c>
      <c r="U56" t="str">
        <f>'Arbeitskopie Rohdaten (Personen'!P57</f>
        <v>CDU</v>
      </c>
    </row>
    <row r="57">
      <c r="A57">
        <f>'Rohdaten (Personen)'!B58</f>
        <v>56</v>
      </c>
      <c r="B57" t="str">
        <f>'Rohdaten (Personen)'!I58</f>
        <v>dafür</v>
      </c>
      <c r="C57" t="str">
        <f>'Rohdaten (Personen)'!G58</f>
        <v>SPD</v>
      </c>
      <c r="E57" s="8" t="s">
        <v>88</v>
      </c>
      <c r="F57">
        <f t="shared" ref="F57:I57" si="24">COUNTIFS($T$2:$T$97,F$2,$U$2:$U$97,$E57)</f>
        <v>0</v>
      </c>
      <c r="G57">
        <f t="shared" si="24"/>
        <v>2</v>
      </c>
      <c r="H57">
        <f t="shared" si="24"/>
        <v>0</v>
      </c>
      <c r="I57">
        <f t="shared" si="24"/>
        <v>0</v>
      </c>
      <c r="J57">
        <f t="shared" si="20"/>
        <v>2</v>
      </c>
      <c r="S57">
        <f>'Arbeitskopie Rohdaten (Personen'!C58</f>
        <v>44</v>
      </c>
      <c r="T57" t="str">
        <f>'Arbeitskopie Rohdaten (Personen'!S58</f>
        <v>dafür</v>
      </c>
      <c r="U57" t="str">
        <f>'Arbeitskopie Rohdaten (Personen'!P58</f>
        <v>CDU</v>
      </c>
    </row>
    <row r="58">
      <c r="A58">
        <f>'Rohdaten (Personen)'!B59</f>
        <v>57</v>
      </c>
      <c r="B58" t="str">
        <f>'Rohdaten (Personen)'!I59</f>
        <v>dagegen</v>
      </c>
      <c r="C58" t="str">
        <f>'Rohdaten (Personen)'!G59</f>
        <v>Grüne</v>
      </c>
      <c r="E58" s="8" t="s">
        <v>40</v>
      </c>
      <c r="F58">
        <f t="shared" ref="F58:I58" si="25">COUNTIFS($T$2:$T$97,F$2,$U$2:$U$97,$E58)</f>
        <v>4</v>
      </c>
      <c r="G58">
        <f t="shared" si="25"/>
        <v>7</v>
      </c>
      <c r="H58">
        <f t="shared" si="25"/>
        <v>0</v>
      </c>
      <c r="I58">
        <f t="shared" si="25"/>
        <v>0</v>
      </c>
      <c r="J58">
        <f t="shared" si="20"/>
        <v>11</v>
      </c>
      <c r="S58">
        <f>'Arbeitskopie Rohdaten (Personen'!C59</f>
        <v>80</v>
      </c>
      <c r="T58" t="str">
        <f>'Arbeitskopie Rohdaten (Personen'!S59</f>
        <v>dagegen</v>
      </c>
      <c r="U58" t="str">
        <f>'Arbeitskopie Rohdaten (Personen'!P59</f>
        <v>Die blaue Partei</v>
      </c>
    </row>
    <row r="59">
      <c r="A59">
        <f>'Rohdaten (Personen)'!B60</f>
        <v>58</v>
      </c>
      <c r="B59" t="str">
        <f>'Rohdaten (Personen)'!I60</f>
        <v>dafür</v>
      </c>
      <c r="C59" t="str">
        <f>'Rohdaten (Personen)'!G60</f>
        <v>SPD</v>
      </c>
      <c r="E59" s="8" t="s">
        <v>350</v>
      </c>
      <c r="F59">
        <f t="shared" ref="F59:I59" si="26">COUNTIFS($T$2:$T$97,F$2,$U$2:$U$97,$E59)</f>
        <v>0</v>
      </c>
      <c r="G59">
        <f t="shared" si="26"/>
        <v>7</v>
      </c>
      <c r="H59">
        <f t="shared" si="26"/>
        <v>0</v>
      </c>
      <c r="I59">
        <f t="shared" si="26"/>
        <v>0</v>
      </c>
      <c r="J59">
        <f t="shared" si="20"/>
        <v>7</v>
      </c>
      <c r="S59">
        <f>'Arbeitskopie Rohdaten (Personen'!C60</f>
        <v>6</v>
      </c>
      <c r="T59" t="str">
        <f>'Arbeitskopie Rohdaten (Personen'!S60</f>
        <v>dafür</v>
      </c>
      <c r="U59" t="str">
        <f>'Arbeitskopie Rohdaten (Personen'!P60</f>
        <v>CDU</v>
      </c>
    </row>
    <row r="60">
      <c r="A60">
        <f>'Rohdaten (Personen)'!B61</f>
        <v>59</v>
      </c>
      <c r="B60" t="str">
        <f>'Rohdaten (Personen)'!I61</f>
        <v>dagegen</v>
      </c>
      <c r="C60" t="str">
        <f>'Rohdaten (Personen)'!G61</f>
        <v>Grüne</v>
      </c>
      <c r="E60" s="8" t="s">
        <v>104</v>
      </c>
      <c r="F60">
        <f t="shared" ref="F60:I60" si="27">COUNTIFS($T$2:$T$97,F$2,$U$2:$U$97,$E60)</f>
        <v>3</v>
      </c>
      <c r="G60">
        <f t="shared" si="27"/>
        <v>2</v>
      </c>
      <c r="H60">
        <f t="shared" si="27"/>
        <v>0</v>
      </c>
      <c r="I60">
        <f t="shared" si="27"/>
        <v>0</v>
      </c>
      <c r="J60">
        <f t="shared" si="20"/>
        <v>5</v>
      </c>
      <c r="S60">
        <f>'Arbeitskopie Rohdaten (Personen'!C61</f>
        <v>68</v>
      </c>
      <c r="T60" t="str">
        <f>'Arbeitskopie Rohdaten (Personen'!S61</f>
        <v>dagegen</v>
      </c>
      <c r="U60" t="str">
        <f>'Arbeitskopie Rohdaten (Personen'!P61</f>
        <v>SPD</v>
      </c>
    </row>
    <row r="61">
      <c r="A61">
        <f>'Rohdaten (Personen)'!B62</f>
        <v>60</v>
      </c>
      <c r="B61" t="str">
        <f>'Rohdaten (Personen)'!I62</f>
        <v>dagegen</v>
      </c>
      <c r="C61" t="str">
        <f>'Rohdaten (Personen)'!G62</f>
        <v>FDP</v>
      </c>
      <c r="E61" s="8" t="s">
        <v>286</v>
      </c>
      <c r="F61">
        <f t="shared" ref="F61:I61" si="28">COUNTIFS($T$2:$T$97,F$2,$U$2:$U$97,$E61)</f>
        <v>0</v>
      </c>
      <c r="G61">
        <f t="shared" si="28"/>
        <v>1</v>
      </c>
      <c r="H61">
        <f t="shared" si="28"/>
        <v>0</v>
      </c>
      <c r="I61">
        <f t="shared" si="28"/>
        <v>0</v>
      </c>
      <c r="J61">
        <f t="shared" si="20"/>
        <v>1</v>
      </c>
      <c r="S61">
        <f>'Arbeitskopie Rohdaten (Personen'!C62</f>
        <v>95</v>
      </c>
      <c r="T61" t="str">
        <f>'Arbeitskopie Rohdaten (Personen'!S62</f>
        <v>dagegen</v>
      </c>
      <c r="U61" t="str">
        <f>'Arbeitskopie Rohdaten (Personen'!P62</f>
        <v>SPD</v>
      </c>
    </row>
    <row r="62">
      <c r="A62">
        <f>'Rohdaten (Personen)'!B63</f>
        <v>61</v>
      </c>
      <c r="B62" t="str">
        <f>'Rohdaten (Personen)'!I63</f>
        <v>dagegen</v>
      </c>
      <c r="C62" t="str">
        <f>'Rohdaten (Personen)'!G63</f>
        <v>SPD</v>
      </c>
      <c r="E62" s="8" t="s">
        <v>229</v>
      </c>
      <c r="F62">
        <f t="shared" ref="F62:I62" si="29">COUNTIFS($T$2:$T$97,F$2,$U$2:$U$97,$E62)</f>
        <v>0</v>
      </c>
      <c r="G62">
        <f t="shared" si="29"/>
        <v>1</v>
      </c>
      <c r="H62">
        <f t="shared" si="29"/>
        <v>0</v>
      </c>
      <c r="I62">
        <f t="shared" si="29"/>
        <v>0</v>
      </c>
      <c r="J62">
        <f t="shared" si="20"/>
        <v>1</v>
      </c>
      <c r="S62">
        <f>'Arbeitskopie Rohdaten (Personen'!C63</f>
        <v>57</v>
      </c>
      <c r="T62" t="str">
        <f>'Arbeitskopie Rohdaten (Personen'!S63</f>
        <v>dagegen</v>
      </c>
      <c r="U62" t="str">
        <f>'Arbeitskopie Rohdaten (Personen'!P63</f>
        <v>Grüne</v>
      </c>
    </row>
    <row r="63">
      <c r="A63">
        <f>'Rohdaten (Personen)'!B64</f>
        <v>62</v>
      </c>
      <c r="B63" t="str">
        <f>'Rohdaten (Personen)'!I64</f>
        <v>dagegen</v>
      </c>
      <c r="C63" t="str">
        <f>'Rohdaten (Personen)'!G64</f>
        <v>SPD</v>
      </c>
      <c r="E63" s="8" t="s">
        <v>236</v>
      </c>
      <c r="F63">
        <f t="shared" ref="F63:I63" si="30">COUNTIFS($T$2:$T$97,F$2,$U$2:$U$97,$E63)</f>
        <v>0</v>
      </c>
      <c r="G63">
        <f t="shared" si="30"/>
        <v>1</v>
      </c>
      <c r="H63">
        <f t="shared" si="30"/>
        <v>0</v>
      </c>
      <c r="I63">
        <f t="shared" si="30"/>
        <v>0</v>
      </c>
      <c r="J63">
        <f t="shared" si="20"/>
        <v>1</v>
      </c>
      <c r="S63">
        <f>'Arbeitskopie Rohdaten (Personen'!C64</f>
        <v>74</v>
      </c>
      <c r="T63" t="str">
        <f>'Arbeitskopie Rohdaten (Personen'!S64</f>
        <v>dagegen</v>
      </c>
      <c r="U63" t="str">
        <f>'Arbeitskopie Rohdaten (Personen'!P64</f>
        <v>SPD</v>
      </c>
    </row>
    <row r="64">
      <c r="A64">
        <f>'Rohdaten (Personen)'!B65</f>
        <v>63</v>
      </c>
      <c r="B64" t="str">
        <f>'Rohdaten (Personen)'!I65</f>
        <v>dafür</v>
      </c>
      <c r="C64" t="str">
        <f>'Rohdaten (Personen)'!G65</f>
        <v>SPD</v>
      </c>
      <c r="E64" s="8" t="s">
        <v>240</v>
      </c>
      <c r="F64">
        <f t="shared" ref="F64:I64" si="31">COUNTIFS($T$2:$T$97,F$2,$U$2:$U$97,$E64)</f>
        <v>0</v>
      </c>
      <c r="G64">
        <f t="shared" si="31"/>
        <v>1</v>
      </c>
      <c r="H64">
        <f t="shared" si="31"/>
        <v>0</v>
      </c>
      <c r="I64">
        <f t="shared" si="31"/>
        <v>0</v>
      </c>
      <c r="J64">
        <f t="shared" si="20"/>
        <v>1</v>
      </c>
      <c r="S64">
        <f>'Arbeitskopie Rohdaten (Personen'!C65</f>
        <v>35</v>
      </c>
      <c r="T64" t="str">
        <f>'Arbeitskopie Rohdaten (Personen'!S65</f>
        <v>dafür</v>
      </c>
      <c r="U64" t="str">
        <f>'Arbeitskopie Rohdaten (Personen'!P65</f>
        <v>CDU</v>
      </c>
    </row>
    <row r="65">
      <c r="A65">
        <f>'Rohdaten (Personen)'!B66</f>
        <v>64</v>
      </c>
      <c r="B65" t="str">
        <f>'Rohdaten (Personen)'!I66</f>
        <v>dagegen</v>
      </c>
      <c r="C65" t="str">
        <f>'Rohdaten (Personen)'!G66</f>
        <v>Grüne</v>
      </c>
      <c r="E65" s="8" t="s">
        <v>297</v>
      </c>
      <c r="F65">
        <f t="shared" ref="F65:I65" si="32">COUNTIFS($T$2:$T$97,F$2,$U$2:$U$97,$E65)</f>
        <v>0</v>
      </c>
      <c r="G65">
        <f t="shared" si="32"/>
        <v>1</v>
      </c>
      <c r="H65">
        <f t="shared" si="32"/>
        <v>0</v>
      </c>
      <c r="I65">
        <f t="shared" si="32"/>
        <v>0</v>
      </c>
      <c r="J65">
        <f t="shared" si="20"/>
        <v>1</v>
      </c>
      <c r="S65">
        <f>'Arbeitskopie Rohdaten (Personen'!C66</f>
        <v>50</v>
      </c>
      <c r="T65" t="str">
        <f>'Arbeitskopie Rohdaten (Personen'!S66</f>
        <v>enthalten</v>
      </c>
      <c r="U65" t="str">
        <f>'Arbeitskopie Rohdaten (Personen'!P66</f>
        <v>SPD</v>
      </c>
    </row>
    <row r="66">
      <c r="A66">
        <f>'Rohdaten (Personen)'!B67</f>
        <v>65</v>
      </c>
      <c r="B66" t="str">
        <f>'Rohdaten (Personen)'!I67</f>
        <v>dafür</v>
      </c>
      <c r="C66" t="str">
        <f>'Rohdaten (Personen)'!G67</f>
        <v>SPD</v>
      </c>
      <c r="E66" s="8" t="s">
        <v>31</v>
      </c>
      <c r="F66">
        <f t="shared" ref="F66:I66" si="33">COUNTIFS($T$2:$T$97,F$2,$U$2:$U$97,$E66)</f>
        <v>2</v>
      </c>
      <c r="G66">
        <f t="shared" si="33"/>
        <v>24</v>
      </c>
      <c r="H66">
        <f t="shared" si="33"/>
        <v>1</v>
      </c>
      <c r="I66">
        <f t="shared" si="33"/>
        <v>0</v>
      </c>
      <c r="J66">
        <f t="shared" si="20"/>
        <v>27</v>
      </c>
      <c r="S66">
        <f>'Arbeitskopie Rohdaten (Personen'!C67</f>
        <v>52</v>
      </c>
      <c r="T66" t="str">
        <f>'Arbeitskopie Rohdaten (Personen'!S67</f>
        <v>dagegen</v>
      </c>
      <c r="U66" t="str">
        <f>'Arbeitskopie Rohdaten (Personen'!P67</f>
        <v>SPD</v>
      </c>
    </row>
    <row r="67">
      <c r="A67">
        <f>'Rohdaten (Personen)'!B68</f>
        <v>66</v>
      </c>
      <c r="B67" t="str">
        <f>'Rohdaten (Personen)'!I68</f>
        <v>dagegen</v>
      </c>
      <c r="C67" t="str">
        <f>'Rohdaten (Personen)'!G68</f>
        <v>SPD</v>
      </c>
      <c r="S67">
        <f>'Arbeitskopie Rohdaten (Personen'!C68</f>
        <v>69</v>
      </c>
      <c r="T67" t="str">
        <f>'Arbeitskopie Rohdaten (Personen'!S68</f>
        <v>dagegen</v>
      </c>
      <c r="U67" t="str">
        <f>'Arbeitskopie Rohdaten (Personen'!P68</f>
        <v>SPD</v>
      </c>
    </row>
    <row r="68">
      <c r="A68">
        <f>'Rohdaten (Personen)'!B69</f>
        <v>67</v>
      </c>
      <c r="B68" t="str">
        <f>'Rohdaten (Personen)'!I69</f>
        <v>dafür</v>
      </c>
      <c r="C68" t="str">
        <f>'Rohdaten (Personen)'!G69</f>
        <v>SPD</v>
      </c>
      <c r="S68">
        <f>'Arbeitskopie Rohdaten (Personen'!C69</f>
        <v>28</v>
      </c>
      <c r="T68" t="str">
        <f>'Arbeitskopie Rohdaten (Personen'!S69</f>
        <v>dafür</v>
      </c>
      <c r="U68" t="str">
        <f>'Arbeitskopie Rohdaten (Personen'!P69</f>
        <v>LKR</v>
      </c>
    </row>
    <row r="69">
      <c r="A69">
        <f>'Rohdaten (Personen)'!B70</f>
        <v>68</v>
      </c>
      <c r="B69" t="str">
        <f>'Rohdaten (Personen)'!I70</f>
        <v>dafür</v>
      </c>
      <c r="C69" t="str">
        <f>'Rohdaten (Personen)'!G70</f>
        <v>SPD</v>
      </c>
      <c r="E69" s="8" t="s">
        <v>357</v>
      </c>
      <c r="S69">
        <f>'Arbeitskopie Rohdaten (Personen'!C70</f>
        <v>79</v>
      </c>
      <c r="T69" t="str">
        <f>'Arbeitskopie Rohdaten (Personen'!S70</f>
        <v>dagegen</v>
      </c>
      <c r="U69" t="str">
        <f>'Arbeitskopie Rohdaten (Personen'!P70</f>
        <v>SPD</v>
      </c>
    </row>
    <row r="70">
      <c r="A70">
        <f>'Rohdaten (Personen)'!B71</f>
        <v>69</v>
      </c>
      <c r="B70" t="str">
        <f>'Rohdaten (Personen)'!I71</f>
        <v>dagegen</v>
      </c>
      <c r="C70" t="str">
        <f>'Rohdaten (Personen)'!G71</f>
        <v>SPD</v>
      </c>
      <c r="F70" s="8" t="s">
        <v>358</v>
      </c>
      <c r="S70">
        <f>'Arbeitskopie Rohdaten (Personen'!C71</f>
        <v>58</v>
      </c>
      <c r="T70" t="str">
        <f>'Arbeitskopie Rohdaten (Personen'!S71</f>
        <v>dagegen</v>
      </c>
      <c r="U70" t="str">
        <f>'Arbeitskopie Rohdaten (Personen'!P71</f>
        <v>SPD</v>
      </c>
    </row>
    <row r="71">
      <c r="A71">
        <f>'Rohdaten (Personen)'!B72</f>
        <v>70</v>
      </c>
      <c r="B71" t="str">
        <f>'Rohdaten (Personen)'!I72</f>
        <v>dagegen</v>
      </c>
      <c r="C71" t="str">
        <f>'Rohdaten (Personen)'!G72</f>
        <v>Grüne</v>
      </c>
      <c r="E71" s="8" t="s">
        <v>24</v>
      </c>
      <c r="F71">
        <f t="shared" ref="F71:F74" si="34">COUNTIF($T$2:$T$97,$E71)</f>
        <v>43</v>
      </c>
      <c r="S71">
        <f>'Arbeitskopie Rohdaten (Personen'!C72</f>
        <v>48</v>
      </c>
      <c r="T71" t="str">
        <f>'Arbeitskopie Rohdaten (Personen'!S72</f>
        <v>dafür</v>
      </c>
      <c r="U71" t="str">
        <f>'Arbeitskopie Rohdaten (Personen'!P72</f>
        <v>CDU</v>
      </c>
    </row>
    <row r="72">
      <c r="A72">
        <f>'Rohdaten (Personen)'!B73</f>
        <v>71</v>
      </c>
      <c r="B72" t="str">
        <f>'Rohdaten (Personen)'!I73</f>
        <v>dagegen</v>
      </c>
      <c r="C72" t="str">
        <f>'Rohdaten (Personen)'!G73</f>
        <v>LKR</v>
      </c>
      <c r="E72" s="8" t="s">
        <v>122</v>
      </c>
      <c r="F72">
        <f t="shared" si="34"/>
        <v>51</v>
      </c>
      <c r="S72">
        <f>'Arbeitskopie Rohdaten (Personen'!C73</f>
        <v>96</v>
      </c>
      <c r="T72" t="str">
        <f>'Arbeitskopie Rohdaten (Personen'!S73</f>
        <v>dagegen</v>
      </c>
      <c r="U72" t="str">
        <f>'Arbeitskopie Rohdaten (Personen'!P73</f>
        <v>LINKE</v>
      </c>
    </row>
    <row r="73">
      <c r="A73">
        <f>'Rohdaten (Personen)'!B74</f>
        <v>72</v>
      </c>
      <c r="B73" t="str">
        <f>'Rohdaten (Personen)'!I74</f>
        <v>dagegen</v>
      </c>
      <c r="C73" t="str">
        <f>'Rohdaten (Personen)'!G74</f>
        <v>LINKE</v>
      </c>
      <c r="E73" s="8" t="s">
        <v>168</v>
      </c>
      <c r="F73">
        <f t="shared" si="34"/>
        <v>2</v>
      </c>
      <c r="S73">
        <f>'Arbeitskopie Rohdaten (Personen'!C74</f>
        <v>89</v>
      </c>
      <c r="T73" t="str">
        <f>'Arbeitskopie Rohdaten (Personen'!S74</f>
        <v>dagegen</v>
      </c>
      <c r="U73" t="str">
        <f>'Arbeitskopie Rohdaten (Personen'!P74</f>
        <v>SPD</v>
      </c>
    </row>
    <row r="74">
      <c r="A74">
        <f>'Rohdaten (Personen)'!B75</f>
        <v>73</v>
      </c>
      <c r="B74" t="str">
        <f>'Rohdaten (Personen)'!I75</f>
        <v>enthalten</v>
      </c>
      <c r="C74" t="str">
        <f>'Rohdaten (Personen)'!G75</f>
        <v>FDP</v>
      </c>
      <c r="E74" s="8" t="s">
        <v>119</v>
      </c>
      <c r="F74">
        <f t="shared" si="34"/>
        <v>0</v>
      </c>
      <c r="S74">
        <f>'Arbeitskopie Rohdaten (Personen'!C75</f>
        <v>16</v>
      </c>
      <c r="T74" t="str">
        <f>'Arbeitskopie Rohdaten (Personen'!S75</f>
        <v>dafür</v>
      </c>
      <c r="U74" t="str">
        <f>'Arbeitskopie Rohdaten (Personen'!P75</f>
        <v>CDU</v>
      </c>
    </row>
    <row r="75">
      <c r="A75">
        <f>'Rohdaten (Personen)'!B76</f>
        <v>74</v>
      </c>
      <c r="B75" t="str">
        <f>'Rohdaten (Personen)'!I76</f>
        <v>dafür</v>
      </c>
      <c r="C75" t="str">
        <f>'Rohdaten (Personen)'!G76</f>
        <v>SPD</v>
      </c>
      <c r="S75">
        <f>'Arbeitskopie Rohdaten (Personen'!C76</f>
        <v>51</v>
      </c>
      <c r="T75" t="str">
        <f>'Arbeitskopie Rohdaten (Personen'!S76</f>
        <v>dagegen</v>
      </c>
      <c r="U75" t="str">
        <f>'Arbeitskopie Rohdaten (Personen'!P76</f>
        <v>ÖDP</v>
      </c>
    </row>
    <row r="76">
      <c r="A76">
        <f>'Rohdaten (Personen)'!B77</f>
        <v>75</v>
      </c>
      <c r="B76" t="str">
        <f>'Rohdaten (Personen)'!I77</f>
        <v>dagegen</v>
      </c>
      <c r="C76" t="str">
        <f>'Rohdaten (Personen)'!G77</f>
        <v>AfD</v>
      </c>
      <c r="S76">
        <f>'Arbeitskopie Rohdaten (Personen'!C77</f>
        <v>63</v>
      </c>
      <c r="T76" t="str">
        <f>'Arbeitskopie Rohdaten (Personen'!S77</f>
        <v>dagegen</v>
      </c>
      <c r="U76" t="str">
        <f>'Arbeitskopie Rohdaten (Personen'!P77</f>
        <v>SPD</v>
      </c>
    </row>
    <row r="77">
      <c r="A77">
        <f>'Rohdaten (Personen)'!B78</f>
        <v>76</v>
      </c>
      <c r="B77" t="str">
        <f>'Rohdaten (Personen)'!I78</f>
        <v>dagegen</v>
      </c>
      <c r="C77" t="str">
        <f>'Rohdaten (Personen)'!G78</f>
        <v>LINKE</v>
      </c>
      <c r="S77">
        <f>'Arbeitskopie Rohdaten (Personen'!C78</f>
        <v>86</v>
      </c>
      <c r="T77" t="str">
        <f>'Arbeitskopie Rohdaten (Personen'!S78</f>
        <v>dagegen</v>
      </c>
      <c r="U77" t="str">
        <f>'Arbeitskopie Rohdaten (Personen'!P78</f>
        <v>LINKE</v>
      </c>
    </row>
    <row r="78">
      <c r="A78">
        <f>'Rohdaten (Personen)'!B79</f>
        <v>77</v>
      </c>
      <c r="B78" t="str">
        <f>'Rohdaten (Personen)'!I79</f>
        <v>dafür</v>
      </c>
      <c r="C78" t="str">
        <f>'Rohdaten (Personen)'!G79</f>
        <v>FW</v>
      </c>
      <c r="S78">
        <f>'Arbeitskopie Rohdaten (Personen'!C79</f>
        <v>42</v>
      </c>
      <c r="T78" t="str">
        <f>'Arbeitskopie Rohdaten (Personen'!S79</f>
        <v>dafür</v>
      </c>
      <c r="U78" t="str">
        <f>'Arbeitskopie Rohdaten (Personen'!P79</f>
        <v>Grüne</v>
      </c>
    </row>
    <row r="79">
      <c r="A79">
        <f>'Rohdaten (Personen)'!B80</f>
        <v>78</v>
      </c>
      <c r="B79" t="str">
        <f>'Rohdaten (Personen)'!I80</f>
        <v>dafür</v>
      </c>
      <c r="C79" t="str">
        <f>'Rohdaten (Personen)'!G80</f>
        <v>SPD</v>
      </c>
      <c r="S79">
        <f>'Arbeitskopie Rohdaten (Personen'!C80</f>
        <v>87</v>
      </c>
      <c r="T79" t="str">
        <f>'Arbeitskopie Rohdaten (Personen'!S80</f>
        <v>dagegen</v>
      </c>
      <c r="U79" t="str">
        <f>'Arbeitskopie Rohdaten (Personen'!P80</f>
        <v>SPD</v>
      </c>
    </row>
    <row r="80">
      <c r="A80">
        <f>'Rohdaten (Personen)'!B81</f>
        <v>79</v>
      </c>
      <c r="B80" t="str">
        <f>'Rohdaten (Personen)'!I81</f>
        <v>dagegen</v>
      </c>
      <c r="C80" t="str">
        <f>'Rohdaten (Personen)'!G81</f>
        <v>SPD</v>
      </c>
      <c r="S80">
        <f>'Arbeitskopie Rohdaten (Personen'!C81</f>
        <v>24</v>
      </c>
      <c r="T80" t="str">
        <f>'Arbeitskopie Rohdaten (Personen'!S81</f>
        <v>dafür</v>
      </c>
      <c r="U80" t="str">
        <f>'Arbeitskopie Rohdaten (Personen'!P81</f>
        <v>FDP</v>
      </c>
    </row>
    <row r="81">
      <c r="A81">
        <f>'Rohdaten (Personen)'!B82</f>
        <v>80</v>
      </c>
      <c r="B81" t="str">
        <f>'Rohdaten (Personen)'!I82</f>
        <v>dagegen</v>
      </c>
      <c r="C81" t="str">
        <f>'Rohdaten (Personen)'!G82</f>
        <v>Die blaue Partei</v>
      </c>
      <c r="S81">
        <f>'Arbeitskopie Rohdaten (Personen'!C82</f>
        <v>82</v>
      </c>
      <c r="T81" t="str">
        <f>'Arbeitskopie Rohdaten (Personen'!S82</f>
        <v>dagegen</v>
      </c>
      <c r="U81" t="str">
        <f>'Arbeitskopie Rohdaten (Personen'!P82</f>
        <v>Piraten</v>
      </c>
    </row>
    <row r="82">
      <c r="A82">
        <f>'Rohdaten (Personen)'!B83</f>
        <v>81</v>
      </c>
      <c r="B82" t="str">
        <f>'Rohdaten (Personen)'!I83</f>
        <v>dafür</v>
      </c>
      <c r="C82" t="str">
        <f>'Rohdaten (Personen)'!G83</f>
        <v>SPD</v>
      </c>
      <c r="S82">
        <f>'Arbeitskopie Rohdaten (Personen'!C83</f>
        <v>27</v>
      </c>
      <c r="T82" t="str">
        <f>'Arbeitskopie Rohdaten (Personen'!S83</f>
        <v>dafür</v>
      </c>
      <c r="U82" t="str">
        <f>'Arbeitskopie Rohdaten (Personen'!P83</f>
        <v>CDU</v>
      </c>
    </row>
    <row r="83">
      <c r="A83">
        <f>'Rohdaten (Personen)'!B84</f>
        <v>82</v>
      </c>
      <c r="B83" t="str">
        <f>'Rohdaten (Personen)'!I84</f>
        <v>dagegen</v>
      </c>
      <c r="C83" t="str">
        <f>'Rohdaten (Personen)'!G84</f>
        <v>Piraten</v>
      </c>
      <c r="S83">
        <f>'Arbeitskopie Rohdaten (Personen'!C84</f>
        <v>36</v>
      </c>
      <c r="T83" t="str">
        <f>'Arbeitskopie Rohdaten (Personen'!S84</f>
        <v>dafür</v>
      </c>
      <c r="U83" t="str">
        <f>'Arbeitskopie Rohdaten (Personen'!P84</f>
        <v>CDU</v>
      </c>
    </row>
    <row r="84">
      <c r="A84">
        <f>'Rohdaten (Personen)'!B85</f>
        <v>83</v>
      </c>
      <c r="B84" t="str">
        <f>'Rohdaten (Personen)'!I85</f>
        <v>dagegen</v>
      </c>
      <c r="C84" t="str">
        <f>'Rohdaten (Personen)'!G85</f>
        <v>Grüne</v>
      </c>
      <c r="S84">
        <f>'Arbeitskopie Rohdaten (Personen'!C85</f>
        <v>59</v>
      </c>
      <c r="T84" t="str">
        <f>'Arbeitskopie Rohdaten (Personen'!S85</f>
        <v>dagegen</v>
      </c>
      <c r="U84" t="str">
        <f>'Arbeitskopie Rohdaten (Personen'!P85</f>
        <v>Grüne</v>
      </c>
    </row>
    <row r="85">
      <c r="A85">
        <f>'Rohdaten (Personen)'!B86</f>
        <v>84</v>
      </c>
      <c r="B85" t="str">
        <f>'Rohdaten (Personen)'!I86</f>
        <v>abwesend</v>
      </c>
      <c r="C85" t="str">
        <f>'Rohdaten (Personen)'!G86</f>
        <v>SPD</v>
      </c>
      <c r="S85">
        <f>'Arbeitskopie Rohdaten (Personen'!C86</f>
        <v>83</v>
      </c>
      <c r="T85" t="str">
        <f>'Arbeitskopie Rohdaten (Personen'!S86</f>
        <v>dagegen</v>
      </c>
      <c r="U85" t="str">
        <f>'Arbeitskopie Rohdaten (Personen'!P86</f>
        <v>Grüne</v>
      </c>
    </row>
    <row r="86">
      <c r="A86">
        <f>'Rohdaten (Personen)'!B87</f>
        <v>85</v>
      </c>
      <c r="B86" t="str">
        <f>'Rohdaten (Personen)'!I87</f>
        <v>dagegen</v>
      </c>
      <c r="C86" t="str">
        <f>'Rohdaten (Personen)'!G87</f>
        <v>LINKE</v>
      </c>
      <c r="S86">
        <f>'Arbeitskopie Rohdaten (Personen'!C87</f>
        <v>66</v>
      </c>
      <c r="T86" t="str">
        <f>'Arbeitskopie Rohdaten (Personen'!S87</f>
        <v>dagegen</v>
      </c>
      <c r="U86" t="str">
        <f>'Arbeitskopie Rohdaten (Personen'!P87</f>
        <v>SPD</v>
      </c>
    </row>
    <row r="87">
      <c r="A87">
        <f>'Rohdaten (Personen)'!B88</f>
        <v>86</v>
      </c>
      <c r="B87" t="str">
        <f>'Rohdaten (Personen)'!I88</f>
        <v>dagegen</v>
      </c>
      <c r="C87" t="str">
        <f>'Rohdaten (Personen)'!G88</f>
        <v>LINKE</v>
      </c>
      <c r="S87">
        <f>'Arbeitskopie Rohdaten (Personen'!C88</f>
        <v>47</v>
      </c>
      <c r="T87" t="str">
        <f>'Arbeitskopie Rohdaten (Personen'!S88</f>
        <v>dafür</v>
      </c>
      <c r="U87" t="str">
        <f>'Arbeitskopie Rohdaten (Personen'!P88</f>
        <v>CDU</v>
      </c>
    </row>
    <row r="88">
      <c r="A88">
        <f>'Rohdaten (Personen)'!B89</f>
        <v>87</v>
      </c>
      <c r="B88" t="str">
        <f>'Rohdaten (Personen)'!I89</f>
        <v>dafür</v>
      </c>
      <c r="C88" t="str">
        <f>'Rohdaten (Personen)'!G89</f>
        <v>SPD</v>
      </c>
      <c r="S88">
        <f>'Arbeitskopie Rohdaten (Personen'!C89</f>
        <v>5</v>
      </c>
      <c r="T88" t="str">
        <f>'Arbeitskopie Rohdaten (Personen'!S89</f>
        <v>dafür</v>
      </c>
      <c r="U88" t="str">
        <f>'Arbeitskopie Rohdaten (Personen'!P89</f>
        <v>CDU</v>
      </c>
    </row>
    <row r="89">
      <c r="A89">
        <f>'Rohdaten (Personen)'!B90</f>
        <v>88</v>
      </c>
      <c r="B89" t="str">
        <f>'Rohdaten (Personen)'!I90</f>
        <v>dafür</v>
      </c>
      <c r="C89" t="str">
        <f>'Rohdaten (Personen)'!G90</f>
        <v>SPD</v>
      </c>
      <c r="S89">
        <f>'Arbeitskopie Rohdaten (Personen'!C90</f>
        <v>41</v>
      </c>
      <c r="T89" t="str">
        <f>'Arbeitskopie Rohdaten (Personen'!S90</f>
        <v>dafür</v>
      </c>
      <c r="U89" t="str">
        <f>'Arbeitskopie Rohdaten (Personen'!P90</f>
        <v>LKR</v>
      </c>
    </row>
    <row r="90">
      <c r="A90">
        <f>'Rohdaten (Personen)'!B91</f>
        <v>89</v>
      </c>
      <c r="B90" t="str">
        <f>'Rohdaten (Personen)'!I91</f>
        <v>dagegen</v>
      </c>
      <c r="C90" t="str">
        <f>'Rohdaten (Personen)'!G91</f>
        <v>SPD</v>
      </c>
      <c r="S90">
        <f>'Arbeitskopie Rohdaten (Personen'!C91</f>
        <v>71</v>
      </c>
      <c r="T90" t="str">
        <f>'Arbeitskopie Rohdaten (Personen'!S91</f>
        <v>dagegen</v>
      </c>
      <c r="U90" t="str">
        <f>'Arbeitskopie Rohdaten (Personen'!P91</f>
        <v>LKR</v>
      </c>
    </row>
    <row r="91">
      <c r="A91">
        <f>'Rohdaten (Personen)'!B92</f>
        <v>90</v>
      </c>
      <c r="B91" t="str">
        <f>'Rohdaten (Personen)'!I92</f>
        <v>dagegen</v>
      </c>
      <c r="C91" t="str">
        <f>'Rohdaten (Personen)'!G92</f>
        <v>PARTEI</v>
      </c>
      <c r="S91">
        <f>'Arbeitskopie Rohdaten (Personen'!C92</f>
        <v>29</v>
      </c>
      <c r="T91" t="str">
        <f>'Arbeitskopie Rohdaten (Personen'!S92</f>
        <v>dafür</v>
      </c>
      <c r="U91" t="str">
        <f>'Arbeitskopie Rohdaten (Personen'!P92</f>
        <v>CDU</v>
      </c>
    </row>
    <row r="92">
      <c r="A92">
        <f>'Rohdaten (Personen)'!B93</f>
        <v>91</v>
      </c>
      <c r="B92" t="str">
        <f>'Rohdaten (Personen)'!I93</f>
        <v>dagegen</v>
      </c>
      <c r="C92" t="str">
        <f>'Rohdaten (Personen)'!G93</f>
        <v>LKR</v>
      </c>
      <c r="S92">
        <f>'Arbeitskopie Rohdaten (Personen'!C93</f>
        <v>38</v>
      </c>
      <c r="T92" t="str">
        <f>'Arbeitskopie Rohdaten (Personen'!S93</f>
        <v>dafür</v>
      </c>
      <c r="U92" t="str">
        <f>'Arbeitskopie Rohdaten (Personen'!P93</f>
        <v>CDU</v>
      </c>
    </row>
    <row r="93">
      <c r="A93">
        <f>'Rohdaten (Personen)'!B94</f>
        <v>92</v>
      </c>
      <c r="B93" t="str">
        <f>'Rohdaten (Personen)'!I94</f>
        <v>dagegen</v>
      </c>
      <c r="C93" t="str">
        <f>'Rohdaten (Personen)'!G94</f>
        <v>NPD</v>
      </c>
      <c r="S93">
        <f>'Arbeitskopie Rohdaten (Personen'!C94</f>
        <v>2</v>
      </c>
      <c r="T93" t="str">
        <f>'Arbeitskopie Rohdaten (Personen'!S94</f>
        <v>dafür</v>
      </c>
      <c r="U93" t="str">
        <f>'Arbeitskopie Rohdaten (Personen'!P94</f>
        <v>SPD</v>
      </c>
    </row>
    <row r="94">
      <c r="A94">
        <f>'Rohdaten (Personen)'!B95</f>
        <v>93</v>
      </c>
      <c r="B94" t="str">
        <f>'Rohdaten (Personen)'!I95</f>
        <v>enthalten</v>
      </c>
      <c r="C94" t="str">
        <f>'Rohdaten (Personen)'!G95</f>
        <v>SPD</v>
      </c>
      <c r="S94">
        <f>'Arbeitskopie Rohdaten (Personen'!C95</f>
        <v>13</v>
      </c>
      <c r="T94" t="str">
        <f>'Arbeitskopie Rohdaten (Personen'!S95</f>
        <v>dafür</v>
      </c>
      <c r="U94" t="str">
        <f>'Arbeitskopie Rohdaten (Personen'!P95</f>
        <v>SPD</v>
      </c>
    </row>
    <row r="95">
      <c r="A95">
        <f>'Rohdaten (Personen)'!B96</f>
        <v>94</v>
      </c>
      <c r="B95" t="str">
        <f>'Rohdaten (Personen)'!I96</f>
        <v>dafür</v>
      </c>
      <c r="C95" t="str">
        <f>'Rohdaten (Personen)'!G96</f>
        <v>SPD</v>
      </c>
      <c r="S95">
        <f>'Arbeitskopie Rohdaten (Personen'!C96</f>
        <v>4</v>
      </c>
      <c r="T95" t="str">
        <f>'Arbeitskopie Rohdaten (Personen'!S96</f>
        <v>dagegen</v>
      </c>
      <c r="U95" t="str">
        <f>'Arbeitskopie Rohdaten (Personen'!P96</f>
        <v>Grüne</v>
      </c>
    </row>
    <row r="96">
      <c r="A96">
        <f>'Rohdaten (Personen)'!B97</f>
        <v>95</v>
      </c>
      <c r="B96" t="str">
        <f>'Rohdaten (Personen)'!I97</f>
        <v>dagegen</v>
      </c>
      <c r="C96" t="str">
        <f>'Rohdaten (Personen)'!G97</f>
        <v>SPD</v>
      </c>
      <c r="S96">
        <f>'Arbeitskopie Rohdaten (Personen'!C97</f>
        <v>43</v>
      </c>
      <c r="T96" t="str">
        <f>'Arbeitskopie Rohdaten (Personen'!S97</f>
        <v>dafür</v>
      </c>
      <c r="U96" t="str">
        <f>'Arbeitskopie Rohdaten (Personen'!P97</f>
        <v>CDU</v>
      </c>
    </row>
    <row r="97">
      <c r="A97">
        <f>'Rohdaten (Personen)'!B98</f>
        <v>96</v>
      </c>
      <c r="B97" t="str">
        <f>'Rohdaten (Personen)'!I98</f>
        <v>dagegen</v>
      </c>
      <c r="C97" t="str">
        <f>'Rohdaten (Personen)'!G98</f>
        <v>LINKE</v>
      </c>
      <c r="S97">
        <f>'Arbeitskopie Rohdaten (Personen'!C98</f>
        <v>64</v>
      </c>
      <c r="T97" t="str">
        <f>'Arbeitskopie Rohdaten (Personen'!S98</f>
        <v>dagegen</v>
      </c>
      <c r="U97" t="str">
        <f>'Arbeitskopie Rohdaten (Personen'!P98</f>
        <v>Grüne</v>
      </c>
    </row>
    <row r="98">
      <c r="S98" t="str">
        <f>'Arbeitskopie Rohdaten (Personen'!C99</f>
        <v/>
      </c>
      <c r="T98" t="str">
        <f>'Arbeitskopie Rohdaten (Personen'!S99</f>
        <v/>
      </c>
      <c r="U98" t="str">
        <f>'Arbeitskopie Rohdaten (Personen'!P99</f>
        <v/>
      </c>
    </row>
    <row r="99">
      <c r="S99" t="str">
        <f>'Arbeitskopie Rohdaten (Personen'!C100</f>
        <v/>
      </c>
      <c r="T99" t="str">
        <f>'Arbeitskopie Rohdaten (Personen'!S100</f>
        <v/>
      </c>
      <c r="U99" t="str">
        <f>'Arbeitskopie Rohdaten (Personen'!P100</f>
        <v/>
      </c>
    </row>
  </sheetData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cols>
    <col customWidth="1" min="2" max="2" width="20.86"/>
    <col customWidth="1" min="7" max="7" width="22.43"/>
    <col customWidth="1" min="8" max="8" width="5.0"/>
    <col customWidth="1" min="9" max="9" width="5.14"/>
    <col customWidth="1" min="10" max="10" width="5.0"/>
    <col customWidth="1" min="11" max="11" width="15.29"/>
    <col customWidth="1" min="12" max="12" width="4.86"/>
    <col customWidth="1" min="13" max="13" width="4.0"/>
    <col customWidth="1" min="14" max="14" width="6.57"/>
    <col customWidth="1" min="15" max="15" width="6.0"/>
    <col customWidth="1" min="16" max="17" width="5.0"/>
    <col customWidth="1" min="18" max="18" width="5.14"/>
    <col customWidth="1" min="19" max="19" width="9.0"/>
    <col customWidth="1" min="20" max="20" width="7.86"/>
    <col customWidth="1" min="21" max="21" width="7.43"/>
    <col customWidth="1" min="22" max="22" width="5.0"/>
  </cols>
  <sheetData>
    <row r="1">
      <c r="A1" s="8" t="s">
        <v>336</v>
      </c>
      <c r="B1" s="8" t="s">
        <v>363</v>
      </c>
      <c r="C1" s="8" t="s">
        <v>9</v>
      </c>
      <c r="D1" s="8" t="s">
        <v>13</v>
      </c>
      <c r="E1" s="8" t="s">
        <v>335</v>
      </c>
    </row>
    <row r="2">
      <c r="A2">
        <f>'Arbeitskopie Rohdaten (Personen'!C3</f>
        <v>40</v>
      </c>
      <c r="B2" t="str">
        <f>'Arbeitskopie Rohdaten (Personen'!J3</f>
        <v>Agrar</v>
      </c>
      <c r="C2" t="str">
        <f>'Arbeitskopie Rohdaten (Personen'!L3</f>
        <v>Dr.</v>
      </c>
      <c r="D2" t="str">
        <f>'Arbeitskopie Rohdaten (Personen'!P3</f>
        <v>CDU</v>
      </c>
      <c r="E2" t="str">
        <f>'Arbeitskopie Rohdaten (Personen'!Q3</f>
        <v>dafür</v>
      </c>
      <c r="H2" s="8" t="s">
        <v>348</v>
      </c>
      <c r="I2" s="8" t="s">
        <v>22</v>
      </c>
      <c r="J2" s="8" t="s">
        <v>62</v>
      </c>
      <c r="K2" s="8" t="s">
        <v>359</v>
      </c>
      <c r="L2" s="8" t="s">
        <v>125</v>
      </c>
      <c r="M2" s="8" t="s">
        <v>88</v>
      </c>
      <c r="N2" s="8" t="s">
        <v>40</v>
      </c>
      <c r="O2" s="8" t="s">
        <v>350</v>
      </c>
      <c r="P2" s="8" t="s">
        <v>104</v>
      </c>
      <c r="Q2" s="8" t="s">
        <v>286</v>
      </c>
      <c r="R2" s="8" t="s">
        <v>229</v>
      </c>
      <c r="S2" s="8" t="s">
        <v>236</v>
      </c>
      <c r="T2" s="8" t="s">
        <v>240</v>
      </c>
      <c r="U2" s="8" t="s">
        <v>297</v>
      </c>
      <c r="V2" s="8" t="s">
        <v>31</v>
      </c>
    </row>
    <row r="3">
      <c r="A3">
        <f>'Arbeitskopie Rohdaten (Personen'!C4</f>
        <v>23</v>
      </c>
      <c r="B3" t="str">
        <f>'Arbeitskopie Rohdaten (Personen'!J4</f>
        <v>Agrar</v>
      </c>
      <c r="C3" t="str">
        <f>'Arbeitskopie Rohdaten (Personen'!L4</f>
        <v>Diplom</v>
      </c>
      <c r="D3" t="str">
        <f>'Arbeitskopie Rohdaten (Personen'!P4</f>
        <v>CDU</v>
      </c>
      <c r="E3" t="str">
        <f>'Arbeitskopie Rohdaten (Personen'!Q4</f>
        <v>dafür</v>
      </c>
      <c r="G3" s="8" t="s">
        <v>41</v>
      </c>
      <c r="H3">
        <f t="shared" ref="H3:V3" si="1">COUNTIFS($B$2:$B$97,$G3,$D$2:$D$97,H$2)</f>
        <v>0</v>
      </c>
      <c r="I3">
        <f t="shared" si="1"/>
        <v>3</v>
      </c>
      <c r="J3">
        <f t="shared" si="1"/>
        <v>1</v>
      </c>
      <c r="K3">
        <f t="shared" si="1"/>
        <v>0</v>
      </c>
      <c r="L3">
        <f t="shared" si="1"/>
        <v>0</v>
      </c>
      <c r="M3">
        <f t="shared" si="1"/>
        <v>0</v>
      </c>
      <c r="N3">
        <f t="shared" si="1"/>
        <v>2</v>
      </c>
      <c r="O3">
        <f t="shared" si="1"/>
        <v>0</v>
      </c>
      <c r="P3">
        <f t="shared" si="1"/>
        <v>0</v>
      </c>
      <c r="Q3">
        <f t="shared" si="1"/>
        <v>0</v>
      </c>
      <c r="R3">
        <f t="shared" si="1"/>
        <v>0</v>
      </c>
      <c r="S3">
        <f t="shared" si="1"/>
        <v>0</v>
      </c>
      <c r="T3">
        <f t="shared" si="1"/>
        <v>0</v>
      </c>
      <c r="U3">
        <f t="shared" si="1"/>
        <v>0</v>
      </c>
      <c r="V3">
        <f t="shared" si="1"/>
        <v>0</v>
      </c>
    </row>
    <row r="4">
      <c r="A4">
        <f>'Arbeitskopie Rohdaten (Personen'!C5</f>
        <v>3</v>
      </c>
      <c r="B4" t="str">
        <f>'Arbeitskopie Rohdaten (Personen'!J5</f>
        <v>Agrar</v>
      </c>
      <c r="C4" t="str">
        <f>'Arbeitskopie Rohdaten (Personen'!L5</f>
        <v>Diplom</v>
      </c>
      <c r="D4" t="str">
        <f>'Arbeitskopie Rohdaten (Personen'!P5</f>
        <v>CDU</v>
      </c>
      <c r="E4" t="str">
        <f>'Arbeitskopie Rohdaten (Personen'!Q5</f>
        <v>dafür</v>
      </c>
      <c r="G4" s="8" t="s">
        <v>140</v>
      </c>
      <c r="H4">
        <f t="shared" ref="H4:V4" si="2">COUNTIFS($B$2:$B$97,$G4,$D$2:$D$97,H$2)</f>
        <v>1</v>
      </c>
      <c r="I4">
        <f t="shared" si="2"/>
        <v>1</v>
      </c>
      <c r="J4">
        <f t="shared" si="2"/>
        <v>0</v>
      </c>
      <c r="K4">
        <f t="shared" si="2"/>
        <v>0</v>
      </c>
      <c r="L4">
        <f t="shared" si="2"/>
        <v>1</v>
      </c>
      <c r="M4">
        <f t="shared" si="2"/>
        <v>0</v>
      </c>
      <c r="N4">
        <f t="shared" si="2"/>
        <v>2</v>
      </c>
      <c r="O4">
        <f t="shared" si="2"/>
        <v>0</v>
      </c>
      <c r="P4">
        <f t="shared" si="2"/>
        <v>0</v>
      </c>
      <c r="Q4">
        <f t="shared" si="2"/>
        <v>0</v>
      </c>
      <c r="R4">
        <f t="shared" si="2"/>
        <v>0</v>
      </c>
      <c r="S4">
        <f t="shared" si="2"/>
        <v>0</v>
      </c>
      <c r="T4">
        <f t="shared" si="2"/>
        <v>0</v>
      </c>
      <c r="U4">
        <f t="shared" si="2"/>
        <v>0</v>
      </c>
      <c r="V4">
        <f t="shared" si="2"/>
        <v>3</v>
      </c>
    </row>
    <row r="5">
      <c r="A5">
        <f>'Arbeitskopie Rohdaten (Personen'!C6</f>
        <v>19</v>
      </c>
      <c r="B5" t="str">
        <f>'Arbeitskopie Rohdaten (Personen'!J6</f>
        <v>Agrar</v>
      </c>
      <c r="C5" t="str">
        <f>'Arbeitskopie Rohdaten (Personen'!L6</f>
        <v>Ausbildung</v>
      </c>
      <c r="D5" t="str">
        <f>'Arbeitskopie Rohdaten (Personen'!P6</f>
        <v>Grüne</v>
      </c>
      <c r="E5" t="str">
        <f>'Arbeitskopie Rohdaten (Personen'!Q6</f>
        <v>dafür</v>
      </c>
      <c r="G5" s="16" t="s">
        <v>199</v>
      </c>
      <c r="H5">
        <f t="shared" ref="H5:V5" si="3">COUNTIFS($B$2:$B$97,$G5,$D$2:$D$97,H$2)</f>
        <v>0</v>
      </c>
      <c r="I5">
        <f t="shared" si="3"/>
        <v>0</v>
      </c>
      <c r="J5">
        <f t="shared" si="3"/>
        <v>0</v>
      </c>
      <c r="K5">
        <f t="shared" si="3"/>
        <v>0</v>
      </c>
      <c r="L5">
        <f t="shared" si="3"/>
        <v>1</v>
      </c>
      <c r="M5">
        <f t="shared" si="3"/>
        <v>0</v>
      </c>
      <c r="N5">
        <f t="shared" si="3"/>
        <v>0</v>
      </c>
      <c r="O5">
        <f t="shared" si="3"/>
        <v>3</v>
      </c>
      <c r="P5">
        <f t="shared" si="3"/>
        <v>0</v>
      </c>
      <c r="Q5">
        <f t="shared" si="3"/>
        <v>0</v>
      </c>
      <c r="R5">
        <f t="shared" si="3"/>
        <v>0</v>
      </c>
      <c r="S5">
        <f t="shared" si="3"/>
        <v>0</v>
      </c>
      <c r="T5">
        <f t="shared" si="3"/>
        <v>0</v>
      </c>
      <c r="U5">
        <f t="shared" si="3"/>
        <v>0</v>
      </c>
      <c r="V5">
        <f t="shared" si="3"/>
        <v>1</v>
      </c>
    </row>
    <row r="6">
      <c r="A6">
        <f>'Arbeitskopie Rohdaten (Personen'!C7</f>
        <v>22</v>
      </c>
      <c r="B6" t="str">
        <f>'Arbeitskopie Rohdaten (Personen'!J7</f>
        <v>Agrar</v>
      </c>
      <c r="C6" t="str">
        <f>'Arbeitskopie Rohdaten (Personen'!L7</f>
        <v>Ausbildung</v>
      </c>
      <c r="D6" t="str">
        <f>'Arbeitskopie Rohdaten (Personen'!P7</f>
        <v>Grüne</v>
      </c>
      <c r="E6" t="str">
        <f>'Arbeitskopie Rohdaten (Personen'!Q7</f>
        <v>dafür</v>
      </c>
      <c r="G6" s="8" t="s">
        <v>226</v>
      </c>
      <c r="H6">
        <f t="shared" ref="H6:V6" si="4">COUNTIFS($B$2:$B$97,$G6,$D$2:$D$97,H$2)</f>
        <v>0</v>
      </c>
      <c r="I6">
        <f t="shared" si="4"/>
        <v>1</v>
      </c>
      <c r="J6">
        <f t="shared" si="4"/>
        <v>0</v>
      </c>
      <c r="K6">
        <f t="shared" si="4"/>
        <v>0</v>
      </c>
      <c r="L6">
        <f t="shared" si="4"/>
        <v>0</v>
      </c>
      <c r="M6">
        <f t="shared" si="4"/>
        <v>0</v>
      </c>
      <c r="N6">
        <f t="shared" si="4"/>
        <v>0</v>
      </c>
      <c r="O6">
        <f t="shared" si="4"/>
        <v>0</v>
      </c>
      <c r="P6">
        <f t="shared" si="4"/>
        <v>0</v>
      </c>
      <c r="Q6">
        <f t="shared" si="4"/>
        <v>0</v>
      </c>
      <c r="R6">
        <f t="shared" si="4"/>
        <v>0</v>
      </c>
      <c r="S6">
        <f t="shared" si="4"/>
        <v>0</v>
      </c>
      <c r="T6">
        <f t="shared" si="4"/>
        <v>0</v>
      </c>
      <c r="U6">
        <f t="shared" si="4"/>
        <v>0</v>
      </c>
      <c r="V6">
        <f t="shared" si="4"/>
        <v>0</v>
      </c>
    </row>
    <row r="7">
      <c r="A7">
        <f>'Arbeitskopie Rohdaten (Personen'!C8</f>
        <v>8</v>
      </c>
      <c r="B7" t="str">
        <f>'Arbeitskopie Rohdaten (Personen'!J8</f>
        <v>Agrar</v>
      </c>
      <c r="C7" t="str">
        <f>'Arbeitskopie Rohdaten (Personen'!L8</f>
        <v>Ausbildung</v>
      </c>
      <c r="D7" t="str">
        <f>'Arbeitskopie Rohdaten (Personen'!P8</f>
        <v>CSU</v>
      </c>
      <c r="E7" t="str">
        <f>'Arbeitskopie Rohdaten (Personen'!Q8</f>
        <v>dafür</v>
      </c>
      <c r="G7" s="8" t="s">
        <v>234</v>
      </c>
      <c r="H7">
        <f t="shared" ref="H7:V7" si="5">COUNTIFS($B$2:$B$97,$G7,$D$2:$D$97,H$2)</f>
        <v>0</v>
      </c>
      <c r="I7">
        <f t="shared" si="5"/>
        <v>2</v>
      </c>
      <c r="J7">
        <f t="shared" si="5"/>
        <v>1</v>
      </c>
      <c r="K7">
        <f t="shared" si="5"/>
        <v>0</v>
      </c>
      <c r="L7">
        <f t="shared" si="5"/>
        <v>0</v>
      </c>
      <c r="M7">
        <f t="shared" si="5"/>
        <v>1</v>
      </c>
      <c r="N7">
        <f t="shared" si="5"/>
        <v>0</v>
      </c>
      <c r="O7">
        <f t="shared" si="5"/>
        <v>0</v>
      </c>
      <c r="P7">
        <f t="shared" si="5"/>
        <v>1</v>
      </c>
      <c r="Q7">
        <f t="shared" si="5"/>
        <v>0</v>
      </c>
      <c r="R7">
        <f t="shared" si="5"/>
        <v>0</v>
      </c>
      <c r="S7">
        <f t="shared" si="5"/>
        <v>1</v>
      </c>
      <c r="T7">
        <f t="shared" si="5"/>
        <v>1</v>
      </c>
      <c r="U7">
        <f t="shared" si="5"/>
        <v>0</v>
      </c>
      <c r="V7">
        <f t="shared" si="5"/>
        <v>3</v>
      </c>
    </row>
    <row r="8">
      <c r="A8">
        <f>'Arbeitskopie Rohdaten (Personen'!C9</f>
        <v>31</v>
      </c>
      <c r="B8" t="str">
        <f>'Arbeitskopie Rohdaten (Personen'!J9</f>
        <v>Erziehung</v>
      </c>
      <c r="C8" t="str">
        <f>'Arbeitskopie Rohdaten (Personen'!L9</f>
        <v>Master</v>
      </c>
      <c r="D8" t="str">
        <f>'Arbeitskopie Rohdaten (Personen'!P9</f>
        <v>CDU</v>
      </c>
      <c r="E8" t="str">
        <f>'Arbeitskopie Rohdaten (Personen'!Q9</f>
        <v>dafür</v>
      </c>
      <c r="G8" s="8" t="s">
        <v>281</v>
      </c>
      <c r="H8">
        <f t="shared" ref="H8:V8" si="6">COUNTIFS($B$2:$B$97,$G8,$D$2:$D$97,H$2)</f>
        <v>0</v>
      </c>
      <c r="I8">
        <f t="shared" si="6"/>
        <v>1</v>
      </c>
      <c r="J8">
        <f t="shared" si="6"/>
        <v>0</v>
      </c>
      <c r="K8">
        <f t="shared" si="6"/>
        <v>0</v>
      </c>
      <c r="L8">
        <f t="shared" si="6"/>
        <v>0</v>
      </c>
      <c r="M8">
        <f t="shared" si="6"/>
        <v>1</v>
      </c>
      <c r="N8">
        <f t="shared" si="6"/>
        <v>1</v>
      </c>
      <c r="O8">
        <f t="shared" si="6"/>
        <v>1</v>
      </c>
      <c r="P8">
        <f t="shared" si="6"/>
        <v>0</v>
      </c>
      <c r="Q8">
        <f t="shared" si="6"/>
        <v>1</v>
      </c>
      <c r="R8">
        <f t="shared" si="6"/>
        <v>0</v>
      </c>
      <c r="S8">
        <f t="shared" si="6"/>
        <v>0</v>
      </c>
      <c r="T8">
        <f t="shared" si="6"/>
        <v>0</v>
      </c>
      <c r="U8">
        <f t="shared" si="6"/>
        <v>0</v>
      </c>
      <c r="V8">
        <f t="shared" si="6"/>
        <v>1</v>
      </c>
    </row>
    <row r="9">
      <c r="A9">
        <f>'Arbeitskopie Rohdaten (Personen'!C10</f>
        <v>75</v>
      </c>
      <c r="B9" t="str">
        <f>'Arbeitskopie Rohdaten (Personen'!J10</f>
        <v>Erziehung</v>
      </c>
      <c r="C9" t="str">
        <f>'Arbeitskopie Rohdaten (Personen'!L10</f>
        <v>Diplom</v>
      </c>
      <c r="D9" t="str">
        <f>'Arbeitskopie Rohdaten (Personen'!P10</f>
        <v>AfD</v>
      </c>
      <c r="E9" t="str">
        <f>'Arbeitskopie Rohdaten (Personen'!Q10</f>
        <v>dagegen</v>
      </c>
      <c r="G9" s="8" t="s">
        <v>322</v>
      </c>
      <c r="H9">
        <f t="shared" ref="H9:V9" si="7">COUNTIFS($B$2:$B$97,$G9,$D$2:$D$97,H$2)</f>
        <v>0</v>
      </c>
      <c r="I9">
        <f t="shared" si="7"/>
        <v>0</v>
      </c>
      <c r="J9">
        <f t="shared" si="7"/>
        <v>0</v>
      </c>
      <c r="K9">
        <f t="shared" si="7"/>
        <v>0</v>
      </c>
      <c r="L9">
        <f t="shared" si="7"/>
        <v>0</v>
      </c>
      <c r="M9">
        <f t="shared" si="7"/>
        <v>0</v>
      </c>
      <c r="N9">
        <f t="shared" si="7"/>
        <v>1</v>
      </c>
      <c r="O9">
        <f t="shared" si="7"/>
        <v>0</v>
      </c>
      <c r="P9">
        <f t="shared" si="7"/>
        <v>0</v>
      </c>
      <c r="Q9">
        <f t="shared" si="7"/>
        <v>0</v>
      </c>
      <c r="R9">
        <f t="shared" si="7"/>
        <v>0</v>
      </c>
      <c r="S9">
        <f t="shared" si="7"/>
        <v>0</v>
      </c>
      <c r="T9">
        <f t="shared" si="7"/>
        <v>0</v>
      </c>
      <c r="U9">
        <f t="shared" si="7"/>
        <v>0</v>
      </c>
      <c r="V9">
        <f t="shared" si="7"/>
        <v>0</v>
      </c>
    </row>
    <row r="10">
      <c r="A10">
        <f>'Arbeitskopie Rohdaten (Personen'!C11</f>
        <v>70</v>
      </c>
      <c r="B10" t="str">
        <f>'Arbeitskopie Rohdaten (Personen'!J11</f>
        <v>Erziehung</v>
      </c>
      <c r="C10" t="str">
        <f>'Arbeitskopie Rohdaten (Personen'!L11</f>
        <v>Studiert</v>
      </c>
      <c r="D10" t="str">
        <f>'Arbeitskopie Rohdaten (Personen'!P11</f>
        <v>Grüne</v>
      </c>
      <c r="E10" t="str">
        <f>'Arbeitskopie Rohdaten (Personen'!Q11</f>
        <v>dagegen</v>
      </c>
      <c r="G10" s="8" t="s">
        <v>325</v>
      </c>
      <c r="H10">
        <f t="shared" ref="H10:V10" si="8">COUNTIFS($B$2:$B$97,$G10,$D$2:$D$97,H$2)</f>
        <v>0</v>
      </c>
      <c r="I10">
        <f t="shared" si="8"/>
        <v>0</v>
      </c>
      <c r="J10">
        <f t="shared" si="8"/>
        <v>0</v>
      </c>
      <c r="K10">
        <f t="shared" si="8"/>
        <v>0</v>
      </c>
      <c r="L10">
        <f t="shared" si="8"/>
        <v>0</v>
      </c>
      <c r="M10">
        <f t="shared" si="8"/>
        <v>0</v>
      </c>
      <c r="N10">
        <f t="shared" si="8"/>
        <v>0</v>
      </c>
      <c r="O10">
        <f t="shared" si="8"/>
        <v>0</v>
      </c>
      <c r="P10">
        <f t="shared" si="8"/>
        <v>1</v>
      </c>
      <c r="Q10">
        <f t="shared" si="8"/>
        <v>0</v>
      </c>
      <c r="R10">
        <f t="shared" si="8"/>
        <v>0</v>
      </c>
      <c r="S10">
        <f t="shared" si="8"/>
        <v>0</v>
      </c>
      <c r="T10">
        <f t="shared" si="8"/>
        <v>0</v>
      </c>
      <c r="U10">
        <f t="shared" si="8"/>
        <v>0</v>
      </c>
      <c r="V10">
        <f t="shared" si="8"/>
        <v>3</v>
      </c>
    </row>
    <row r="11">
      <c r="A11">
        <f>'Arbeitskopie Rohdaten (Personen'!C12</f>
        <v>7</v>
      </c>
      <c r="B11" t="str">
        <f>'Arbeitskopie Rohdaten (Personen'!J12</f>
        <v>Erziehung</v>
      </c>
      <c r="C11" t="str">
        <f>'Arbeitskopie Rohdaten (Personen'!L12</f>
        <v>Studiert</v>
      </c>
      <c r="D11" t="str">
        <f>'Arbeitskopie Rohdaten (Personen'!P12</f>
        <v>Grüne</v>
      </c>
      <c r="E11" t="str">
        <f>'Arbeitskopie Rohdaten (Personen'!Q12</f>
        <v>dafür</v>
      </c>
      <c r="G11" s="8" t="s">
        <v>310</v>
      </c>
      <c r="H11">
        <f t="shared" ref="H11:V11" si="9">COUNTIFS($B$2:$B$97,$G11,$D$2:$D$97,H$2)</f>
        <v>0</v>
      </c>
      <c r="I11">
        <f t="shared" si="9"/>
        <v>0</v>
      </c>
      <c r="J11">
        <f t="shared" si="9"/>
        <v>0</v>
      </c>
      <c r="K11">
        <f t="shared" si="9"/>
        <v>0</v>
      </c>
      <c r="L11">
        <f t="shared" si="9"/>
        <v>0</v>
      </c>
      <c r="M11">
        <f t="shared" si="9"/>
        <v>0</v>
      </c>
      <c r="N11">
        <f t="shared" si="9"/>
        <v>0</v>
      </c>
      <c r="O11">
        <f t="shared" si="9"/>
        <v>0</v>
      </c>
      <c r="P11">
        <f t="shared" si="9"/>
        <v>0</v>
      </c>
      <c r="Q11">
        <f t="shared" si="9"/>
        <v>0</v>
      </c>
      <c r="R11">
        <f t="shared" si="9"/>
        <v>0</v>
      </c>
      <c r="S11">
        <f t="shared" si="9"/>
        <v>0</v>
      </c>
      <c r="T11">
        <f t="shared" si="9"/>
        <v>0</v>
      </c>
      <c r="U11">
        <f t="shared" si="9"/>
        <v>0</v>
      </c>
      <c r="V11">
        <f t="shared" si="9"/>
        <v>1</v>
      </c>
    </row>
    <row r="12">
      <c r="A12">
        <f>'Arbeitskopie Rohdaten (Personen'!C13</f>
        <v>73</v>
      </c>
      <c r="B12" t="str">
        <f>'Arbeitskopie Rohdaten (Personen'!J13</f>
        <v>Erziehung</v>
      </c>
      <c r="C12" t="str">
        <f>'Arbeitskopie Rohdaten (Personen'!L13</f>
        <v>Studiert</v>
      </c>
      <c r="D12" t="str">
        <f>'Arbeitskopie Rohdaten (Personen'!P13</f>
        <v>FDP</v>
      </c>
      <c r="E12" t="str">
        <f>'Arbeitskopie Rohdaten (Personen'!Q13</f>
        <v>enthalten</v>
      </c>
      <c r="G12" s="8" t="s">
        <v>314</v>
      </c>
      <c r="H12">
        <f t="shared" ref="H12:V12" si="10">COUNTIFS($B$2:$B$97,$G12,$D$2:$D$97,H$2)</f>
        <v>0</v>
      </c>
      <c r="I12">
        <f t="shared" si="10"/>
        <v>1</v>
      </c>
      <c r="J12">
        <f t="shared" si="10"/>
        <v>2</v>
      </c>
      <c r="K12">
        <f t="shared" si="10"/>
        <v>0</v>
      </c>
      <c r="L12">
        <f t="shared" si="10"/>
        <v>0</v>
      </c>
      <c r="M12">
        <f t="shared" si="10"/>
        <v>0</v>
      </c>
      <c r="N12">
        <f t="shared" si="10"/>
        <v>0</v>
      </c>
      <c r="O12">
        <f t="shared" si="10"/>
        <v>0</v>
      </c>
      <c r="P12">
        <f t="shared" si="10"/>
        <v>1</v>
      </c>
      <c r="Q12">
        <f t="shared" si="10"/>
        <v>0</v>
      </c>
      <c r="R12">
        <f t="shared" si="10"/>
        <v>0</v>
      </c>
      <c r="S12">
        <f t="shared" si="10"/>
        <v>0</v>
      </c>
      <c r="T12">
        <f t="shared" si="10"/>
        <v>0</v>
      </c>
      <c r="U12">
        <f t="shared" si="10"/>
        <v>0</v>
      </c>
      <c r="V12">
        <f t="shared" si="10"/>
        <v>0</v>
      </c>
    </row>
    <row r="13">
      <c r="A13">
        <f>'Arbeitskopie Rohdaten (Personen'!C14</f>
        <v>67</v>
      </c>
      <c r="B13" t="str">
        <f>'Arbeitskopie Rohdaten (Personen'!J14</f>
        <v>Erziehung</v>
      </c>
      <c r="C13" t="str">
        <f>'Arbeitskopie Rohdaten (Personen'!L14</f>
        <v>Studiert</v>
      </c>
      <c r="D13" t="str">
        <f>'Arbeitskopie Rohdaten (Personen'!P14</f>
        <v>SPD</v>
      </c>
      <c r="E13" t="str">
        <f>'Arbeitskopie Rohdaten (Personen'!Q14</f>
        <v>dafür</v>
      </c>
      <c r="G13" s="8" t="s">
        <v>25</v>
      </c>
      <c r="H13">
        <f t="shared" ref="H13:V13" si="11">COUNTIFS($B$2:$B$97,$G13,$D$2:$D$97,H$2)</f>
        <v>0</v>
      </c>
      <c r="I13">
        <f t="shared" si="11"/>
        <v>2</v>
      </c>
      <c r="J13">
        <f t="shared" si="11"/>
        <v>0</v>
      </c>
      <c r="K13">
        <f t="shared" si="11"/>
        <v>0</v>
      </c>
      <c r="L13">
        <f t="shared" si="11"/>
        <v>0</v>
      </c>
      <c r="M13">
        <f t="shared" si="11"/>
        <v>0</v>
      </c>
      <c r="N13">
        <f t="shared" si="11"/>
        <v>0</v>
      </c>
      <c r="O13">
        <f t="shared" si="11"/>
        <v>1</v>
      </c>
      <c r="P13">
        <f t="shared" si="11"/>
        <v>0</v>
      </c>
      <c r="Q13">
        <f t="shared" si="11"/>
        <v>0</v>
      </c>
      <c r="R13">
        <f t="shared" si="11"/>
        <v>0</v>
      </c>
      <c r="S13">
        <f t="shared" si="11"/>
        <v>0</v>
      </c>
      <c r="T13">
        <f t="shared" si="11"/>
        <v>0</v>
      </c>
      <c r="U13">
        <f t="shared" si="11"/>
        <v>0</v>
      </c>
      <c r="V13">
        <f t="shared" si="11"/>
        <v>0</v>
      </c>
    </row>
    <row r="14">
      <c r="A14">
        <f>'Arbeitskopie Rohdaten (Personen'!C15</f>
        <v>78</v>
      </c>
      <c r="B14" t="str">
        <f>'Arbeitskopie Rohdaten (Personen'!J15</f>
        <v>Erziehung</v>
      </c>
      <c r="C14" t="str">
        <f>'Arbeitskopie Rohdaten (Personen'!L15</f>
        <v>Diplom</v>
      </c>
      <c r="D14" t="str">
        <f>'Arbeitskopie Rohdaten (Personen'!P15</f>
        <v>SPD</v>
      </c>
      <c r="E14" t="str">
        <f>'Arbeitskopie Rohdaten (Personen'!Q15</f>
        <v>dafür</v>
      </c>
      <c r="G14" s="8" t="s">
        <v>319</v>
      </c>
      <c r="H14">
        <f t="shared" ref="H14:V14" si="12">COUNTIFS($B$2:$B$97,$G14,$D$2:$D$97,H$2)</f>
        <v>0</v>
      </c>
      <c r="I14">
        <f t="shared" si="12"/>
        <v>8</v>
      </c>
      <c r="J14">
        <f t="shared" si="12"/>
        <v>1</v>
      </c>
      <c r="K14">
        <f t="shared" si="12"/>
        <v>1</v>
      </c>
      <c r="L14">
        <f t="shared" si="12"/>
        <v>0</v>
      </c>
      <c r="M14">
        <f t="shared" si="12"/>
        <v>0</v>
      </c>
      <c r="N14">
        <f t="shared" si="12"/>
        <v>0</v>
      </c>
      <c r="O14">
        <f t="shared" si="12"/>
        <v>0</v>
      </c>
      <c r="P14">
        <f t="shared" si="12"/>
        <v>0</v>
      </c>
      <c r="Q14">
        <f t="shared" si="12"/>
        <v>0</v>
      </c>
      <c r="R14">
        <f t="shared" si="12"/>
        <v>0</v>
      </c>
      <c r="S14">
        <f t="shared" si="12"/>
        <v>0</v>
      </c>
      <c r="T14">
        <f t="shared" si="12"/>
        <v>0</v>
      </c>
      <c r="U14">
        <f t="shared" si="12"/>
        <v>0</v>
      </c>
      <c r="V14">
        <f t="shared" si="12"/>
        <v>3</v>
      </c>
    </row>
    <row r="15">
      <c r="A15">
        <f>'Arbeitskopie Rohdaten (Personen'!C16</f>
        <v>94</v>
      </c>
      <c r="B15" t="str">
        <f>'Arbeitskopie Rohdaten (Personen'!J16</f>
        <v>Erziehung</v>
      </c>
      <c r="C15" t="str">
        <f>'Arbeitskopie Rohdaten (Personen'!L16</f>
        <v>Ausbildung</v>
      </c>
      <c r="D15" t="str">
        <f>'Arbeitskopie Rohdaten (Personen'!P16</f>
        <v>SPD</v>
      </c>
      <c r="E15" t="str">
        <f>'Arbeitskopie Rohdaten (Personen'!Q16</f>
        <v>dafür</v>
      </c>
      <c r="G15" s="8" t="s">
        <v>324</v>
      </c>
      <c r="H15">
        <f t="shared" ref="H15:V15" si="13">COUNTIFS($B$2:$B$97,$G15,$D$2:$D$97,H$2)</f>
        <v>0</v>
      </c>
      <c r="I15">
        <f t="shared" si="13"/>
        <v>1</v>
      </c>
      <c r="J15">
        <f t="shared" si="13"/>
        <v>0</v>
      </c>
      <c r="K15">
        <f t="shared" si="13"/>
        <v>0</v>
      </c>
      <c r="L15">
        <f t="shared" si="13"/>
        <v>0</v>
      </c>
      <c r="M15">
        <f t="shared" si="13"/>
        <v>0</v>
      </c>
      <c r="N15">
        <f t="shared" si="13"/>
        <v>0</v>
      </c>
      <c r="O15">
        <f t="shared" si="13"/>
        <v>0</v>
      </c>
      <c r="P15">
        <f t="shared" si="13"/>
        <v>0</v>
      </c>
      <c r="Q15">
        <f t="shared" si="13"/>
        <v>0</v>
      </c>
      <c r="R15">
        <f t="shared" si="13"/>
        <v>0</v>
      </c>
      <c r="S15">
        <f t="shared" si="13"/>
        <v>0</v>
      </c>
      <c r="T15">
        <f t="shared" si="13"/>
        <v>0</v>
      </c>
      <c r="U15">
        <f t="shared" si="13"/>
        <v>0</v>
      </c>
      <c r="V15">
        <f t="shared" si="13"/>
        <v>2</v>
      </c>
    </row>
    <row r="16">
      <c r="A16">
        <f>'Arbeitskopie Rohdaten (Personen'!C17</f>
        <v>60</v>
      </c>
      <c r="B16" t="str">
        <f>'Arbeitskopie Rohdaten (Personen'!J17</f>
        <v>Geisteswissenschaftlich</v>
      </c>
      <c r="C16" t="str">
        <f>'Arbeitskopie Rohdaten (Personen'!L17</f>
        <v>Diplom</v>
      </c>
      <c r="D16" t="str">
        <f>'Arbeitskopie Rohdaten (Personen'!P17</f>
        <v>FDP</v>
      </c>
      <c r="E16" t="str">
        <f>'Arbeitskopie Rohdaten (Personen'!Q17</f>
        <v>dagegen</v>
      </c>
      <c r="G16" s="8" t="s">
        <v>327</v>
      </c>
      <c r="H16">
        <f t="shared" ref="H16:V16" si="14">COUNTIFS($B$2:$B$97,$G16,$D$2:$D$97,H$2)</f>
        <v>0</v>
      </c>
      <c r="I16">
        <f t="shared" si="14"/>
        <v>1</v>
      </c>
      <c r="J16">
        <f t="shared" si="14"/>
        <v>0</v>
      </c>
      <c r="K16">
        <f t="shared" si="14"/>
        <v>0</v>
      </c>
      <c r="L16">
        <f t="shared" si="14"/>
        <v>0</v>
      </c>
      <c r="M16">
        <f t="shared" si="14"/>
        <v>0</v>
      </c>
      <c r="N16">
        <f t="shared" si="14"/>
        <v>0</v>
      </c>
      <c r="O16">
        <f t="shared" si="14"/>
        <v>1</v>
      </c>
      <c r="P16">
        <f t="shared" si="14"/>
        <v>0</v>
      </c>
      <c r="Q16">
        <f t="shared" si="14"/>
        <v>0</v>
      </c>
      <c r="R16">
        <f t="shared" si="14"/>
        <v>0</v>
      </c>
      <c r="S16">
        <f t="shared" si="14"/>
        <v>0</v>
      </c>
      <c r="T16">
        <f t="shared" si="14"/>
        <v>0</v>
      </c>
      <c r="U16">
        <f t="shared" si="14"/>
        <v>0</v>
      </c>
      <c r="V16">
        <f t="shared" si="14"/>
        <v>2</v>
      </c>
    </row>
    <row r="17">
      <c r="A17">
        <f>'Arbeitskopie Rohdaten (Personen'!C18</f>
        <v>76</v>
      </c>
      <c r="B17" t="str">
        <f>'Arbeitskopie Rohdaten (Personen'!J18</f>
        <v>Geisteswissenschaftlich</v>
      </c>
      <c r="C17" t="str">
        <f>'Arbeitskopie Rohdaten (Personen'!L18</f>
        <v>Diplom</v>
      </c>
      <c r="D17" t="str">
        <f>'Arbeitskopie Rohdaten (Personen'!P18</f>
        <v>LINKE</v>
      </c>
      <c r="E17" t="str">
        <f>'Arbeitskopie Rohdaten (Personen'!Q18</f>
        <v>dagegen</v>
      </c>
      <c r="G17" s="8" t="s">
        <v>155</v>
      </c>
      <c r="H17">
        <f t="shared" ref="H17:V17" si="15">COUNTIFS($B$2:$B$97,$G17,$D$2:$D$97,H$2)</f>
        <v>0</v>
      </c>
      <c r="I17">
        <f t="shared" si="15"/>
        <v>4</v>
      </c>
      <c r="J17">
        <f t="shared" si="15"/>
        <v>0</v>
      </c>
      <c r="K17">
        <f t="shared" si="15"/>
        <v>0</v>
      </c>
      <c r="L17">
        <f t="shared" si="15"/>
        <v>1</v>
      </c>
      <c r="M17">
        <f t="shared" si="15"/>
        <v>0</v>
      </c>
      <c r="N17">
        <f t="shared" si="15"/>
        <v>3</v>
      </c>
      <c r="O17">
        <f t="shared" si="15"/>
        <v>1</v>
      </c>
      <c r="P17">
        <f t="shared" si="15"/>
        <v>0</v>
      </c>
      <c r="Q17">
        <f t="shared" si="15"/>
        <v>0</v>
      </c>
      <c r="R17">
        <f t="shared" si="15"/>
        <v>1</v>
      </c>
      <c r="S17">
        <f t="shared" si="15"/>
        <v>0</v>
      </c>
      <c r="T17">
        <f t="shared" si="15"/>
        <v>0</v>
      </c>
      <c r="U17">
        <f t="shared" si="15"/>
        <v>1</v>
      </c>
      <c r="V17">
        <f t="shared" si="15"/>
        <v>3</v>
      </c>
    </row>
    <row r="18">
      <c r="A18">
        <f>'Arbeitskopie Rohdaten (Personen'!C19</f>
        <v>72</v>
      </c>
      <c r="B18" t="str">
        <f>'Arbeitskopie Rohdaten (Personen'!J19</f>
        <v>Geisteswissenschaftlich</v>
      </c>
      <c r="C18" t="str">
        <f>'Arbeitskopie Rohdaten (Personen'!L19</f>
        <v>Diplom</v>
      </c>
      <c r="D18" t="str">
        <f>'Arbeitskopie Rohdaten (Personen'!P19</f>
        <v>LINKE</v>
      </c>
      <c r="E18" t="str">
        <f>'Arbeitskopie Rohdaten (Personen'!Q19</f>
        <v>dagegen</v>
      </c>
      <c r="G18" s="8" t="s">
        <v>243</v>
      </c>
      <c r="H18">
        <f t="shared" ref="H18:V18" si="16">COUNTIFS($B$2:$B$97,$G18,$D$2:$D$97,H$2)</f>
        <v>0</v>
      </c>
      <c r="I18">
        <f t="shared" si="16"/>
        <v>3</v>
      </c>
      <c r="J18">
        <f t="shared" si="16"/>
        <v>0</v>
      </c>
      <c r="K18">
        <f t="shared" si="16"/>
        <v>0</v>
      </c>
      <c r="L18">
        <f t="shared" si="16"/>
        <v>0</v>
      </c>
      <c r="M18">
        <f t="shared" si="16"/>
        <v>0</v>
      </c>
      <c r="N18">
        <f t="shared" si="16"/>
        <v>0</v>
      </c>
      <c r="O18">
        <f t="shared" si="16"/>
        <v>0</v>
      </c>
      <c r="P18">
        <f t="shared" si="16"/>
        <v>2</v>
      </c>
      <c r="Q18">
        <f t="shared" si="16"/>
        <v>0</v>
      </c>
      <c r="R18">
        <f t="shared" si="16"/>
        <v>0</v>
      </c>
      <c r="S18">
        <f t="shared" si="16"/>
        <v>0</v>
      </c>
      <c r="T18">
        <f t="shared" si="16"/>
        <v>0</v>
      </c>
      <c r="U18">
        <f t="shared" si="16"/>
        <v>0</v>
      </c>
      <c r="V18">
        <f t="shared" si="16"/>
        <v>3</v>
      </c>
    </row>
    <row r="19">
      <c r="A19">
        <f>'Arbeitskopie Rohdaten (Personen'!C20</f>
        <v>62</v>
      </c>
      <c r="B19" t="str">
        <f>'Arbeitskopie Rohdaten (Personen'!J20</f>
        <v>Geisteswissenschaftlich</v>
      </c>
      <c r="C19" t="str">
        <f>'Arbeitskopie Rohdaten (Personen'!L20</f>
        <v>Diplom</v>
      </c>
      <c r="D19" t="str">
        <f>'Arbeitskopie Rohdaten (Personen'!P20</f>
        <v>SPD</v>
      </c>
      <c r="E19" t="str">
        <f>'Arbeitskopie Rohdaten (Personen'!Q20</f>
        <v>dagegen</v>
      </c>
      <c r="G19" s="8" t="s">
        <v>333</v>
      </c>
      <c r="H19">
        <f t="shared" ref="H19:V19" si="17">COUNTIFS($B$2:$B$97,$G19,$D$2:$D$97,H$2)</f>
        <v>0</v>
      </c>
      <c r="I19">
        <f t="shared" si="17"/>
        <v>0</v>
      </c>
      <c r="J19">
        <f t="shared" si="17"/>
        <v>0</v>
      </c>
      <c r="K19">
        <f t="shared" si="17"/>
        <v>0</v>
      </c>
      <c r="L19">
        <f t="shared" si="17"/>
        <v>0</v>
      </c>
      <c r="M19">
        <f t="shared" si="17"/>
        <v>0</v>
      </c>
      <c r="N19">
        <f t="shared" si="17"/>
        <v>0</v>
      </c>
      <c r="O19">
        <f t="shared" si="17"/>
        <v>0</v>
      </c>
      <c r="P19">
        <f t="shared" si="17"/>
        <v>0</v>
      </c>
      <c r="Q19">
        <f t="shared" si="17"/>
        <v>0</v>
      </c>
      <c r="R19">
        <f t="shared" si="17"/>
        <v>0</v>
      </c>
      <c r="S19">
        <f t="shared" si="17"/>
        <v>0</v>
      </c>
      <c r="T19">
        <f t="shared" si="17"/>
        <v>0</v>
      </c>
      <c r="U19">
        <f t="shared" si="17"/>
        <v>0</v>
      </c>
      <c r="V19">
        <f t="shared" si="17"/>
        <v>2</v>
      </c>
    </row>
    <row r="20">
      <c r="A20">
        <f>'Arbeitskopie Rohdaten (Personen'!C21</f>
        <v>54</v>
      </c>
      <c r="B20" t="str">
        <f>'Arbeitskopie Rohdaten (Personen'!J21</f>
        <v>Geisteswissenschaftlich</v>
      </c>
      <c r="C20" t="str">
        <f>'Arbeitskopie Rohdaten (Personen'!L21</f>
        <v>Diplom</v>
      </c>
      <c r="D20" t="str">
        <f>'Arbeitskopie Rohdaten (Personen'!P21</f>
        <v>LINKE</v>
      </c>
      <c r="E20" t="str">
        <f>'Arbeitskopie Rohdaten (Personen'!Q21</f>
        <v>dagegen</v>
      </c>
    </row>
    <row r="21">
      <c r="A21">
        <f>'Arbeitskopie Rohdaten (Personen'!C22</f>
        <v>30</v>
      </c>
      <c r="B21" t="str">
        <f>'Arbeitskopie Rohdaten (Personen'!J22</f>
        <v>Gesundheitswesen</v>
      </c>
      <c r="C21" t="str">
        <f>'Arbeitskopie Rohdaten (Personen'!L22</f>
        <v>Dr.</v>
      </c>
      <c r="D21" t="str">
        <f>'Arbeitskopie Rohdaten (Personen'!P22</f>
        <v>CDU</v>
      </c>
      <c r="E21" t="str">
        <f>'Arbeitskopie Rohdaten (Personen'!Q22</f>
        <v>dafür</v>
      </c>
    </row>
    <row r="22">
      <c r="A22">
        <f>'Arbeitskopie Rohdaten (Personen'!C23</f>
        <v>20</v>
      </c>
      <c r="B22" t="str">
        <f>'Arbeitskopie Rohdaten (Personen'!J23</f>
        <v>Handel</v>
      </c>
      <c r="C22" t="str">
        <f>'Arbeitskopie Rohdaten (Personen'!L23</f>
        <v>Ausbildung</v>
      </c>
      <c r="D22" t="str">
        <f>'Arbeitskopie Rohdaten (Personen'!P23</f>
        <v>CSU</v>
      </c>
      <c r="E22" t="str">
        <f>'Arbeitskopie Rohdaten (Personen'!Q23</f>
        <v>dafür</v>
      </c>
    </row>
    <row r="23">
      <c r="A23">
        <f>'Arbeitskopie Rohdaten (Personen'!C24</f>
        <v>90</v>
      </c>
      <c r="B23" t="str">
        <f>'Arbeitskopie Rohdaten (Personen'!J24</f>
        <v>Handel</v>
      </c>
      <c r="C23" t="str">
        <f>'Arbeitskopie Rohdaten (Personen'!L24</f>
        <v>Ausbildung</v>
      </c>
      <c r="D23" t="str">
        <f>'Arbeitskopie Rohdaten (Personen'!P24</f>
        <v>PARTEI</v>
      </c>
      <c r="E23" t="str">
        <f>'Arbeitskopie Rohdaten (Personen'!Q24</f>
        <v>dagegen</v>
      </c>
    </row>
    <row r="24">
      <c r="A24">
        <f>'Arbeitskopie Rohdaten (Personen'!C25</f>
        <v>56</v>
      </c>
      <c r="B24" t="str">
        <f>'Arbeitskopie Rohdaten (Personen'!J25</f>
        <v>Wirtschaft</v>
      </c>
      <c r="C24" t="str">
        <f>'Arbeitskopie Rohdaten (Personen'!L25</f>
        <v>Ausbildung</v>
      </c>
      <c r="D24" t="str">
        <f>'Arbeitskopie Rohdaten (Personen'!P25</f>
        <v>SPD</v>
      </c>
      <c r="E24" t="str">
        <f>'Arbeitskopie Rohdaten (Personen'!Q25</f>
        <v>dafür</v>
      </c>
    </row>
    <row r="25">
      <c r="A25">
        <f>'Arbeitskopie Rohdaten (Personen'!C26</f>
        <v>32</v>
      </c>
      <c r="B25" t="str">
        <f>'Arbeitskopie Rohdaten (Personen'!J26</f>
        <v>Handel</v>
      </c>
      <c r="C25" t="str">
        <f>'Arbeitskopie Rohdaten (Personen'!L26</f>
        <v>Ausbildung</v>
      </c>
      <c r="D25" t="str">
        <f>'Arbeitskopie Rohdaten (Personen'!P26</f>
        <v>CDU</v>
      </c>
      <c r="E25" t="str">
        <f>'Arbeitskopie Rohdaten (Personen'!Q26</f>
        <v>dafür</v>
      </c>
    </row>
    <row r="26">
      <c r="A26">
        <f>'Arbeitskopie Rohdaten (Personen'!C27</f>
        <v>93</v>
      </c>
      <c r="B26" t="str">
        <f>'Arbeitskopie Rohdaten (Personen'!J27</f>
        <v>Handel</v>
      </c>
      <c r="C26" t="str">
        <f>'Arbeitskopie Rohdaten (Personen'!L27</f>
        <v>Diplom</v>
      </c>
      <c r="D26" t="str">
        <f>'Arbeitskopie Rohdaten (Personen'!P27</f>
        <v>SPD</v>
      </c>
      <c r="E26" t="str">
        <f>'Arbeitskopie Rohdaten (Personen'!Q27</f>
        <v>enthalten</v>
      </c>
    </row>
    <row r="27">
      <c r="A27">
        <f>'Arbeitskopie Rohdaten (Personen'!C28</f>
        <v>61</v>
      </c>
      <c r="B27" t="str">
        <f>'Arbeitskopie Rohdaten (Personen'!J28</f>
        <v>Wirtschaft</v>
      </c>
      <c r="C27" t="str">
        <f>'Arbeitskopie Rohdaten (Personen'!L28</f>
        <v>Ausbildung</v>
      </c>
      <c r="D27" t="str">
        <f>'Arbeitskopie Rohdaten (Personen'!P28</f>
        <v>SPD</v>
      </c>
      <c r="E27" t="str">
        <f>'Arbeitskopie Rohdaten (Personen'!Q28</f>
        <v>dagegen</v>
      </c>
    </row>
    <row r="28">
      <c r="A28">
        <f>'Arbeitskopie Rohdaten (Personen'!C29</f>
        <v>37</v>
      </c>
      <c r="B28" t="str">
        <f>'Arbeitskopie Rohdaten (Personen'!J29</f>
        <v>Handel</v>
      </c>
      <c r="C28" t="str">
        <f>'Arbeitskopie Rohdaten (Personen'!L29</f>
        <v>Ausbildung</v>
      </c>
      <c r="D28" t="str">
        <f>'Arbeitskopie Rohdaten (Personen'!P29</f>
        <v>CDU</v>
      </c>
      <c r="E28" t="str">
        <f>'Arbeitskopie Rohdaten (Personen'!Q29</f>
        <v>dafür</v>
      </c>
    </row>
    <row r="29">
      <c r="A29">
        <f>'Arbeitskopie Rohdaten (Personen'!C30</f>
        <v>26</v>
      </c>
      <c r="B29" t="str">
        <f>'Arbeitskopie Rohdaten (Personen'!J30</f>
        <v>Wirtschaft</v>
      </c>
      <c r="C29" t="str">
        <f>'Arbeitskopie Rohdaten (Personen'!L30</f>
        <v>Ausbildung</v>
      </c>
      <c r="D29" t="str">
        <f>'Arbeitskopie Rohdaten (Personen'!P30</f>
        <v>SPD</v>
      </c>
      <c r="E29" t="str">
        <f>'Arbeitskopie Rohdaten (Personen'!Q30</f>
        <v>abwesend</v>
      </c>
    </row>
    <row r="30">
      <c r="A30">
        <f>'Arbeitskopie Rohdaten (Personen'!C31</f>
        <v>53</v>
      </c>
      <c r="B30" t="str">
        <f>'Arbeitskopie Rohdaten (Personen'!J31</f>
        <v>Handel</v>
      </c>
      <c r="C30" t="str">
        <f>'Arbeitskopie Rohdaten (Personen'!L31</f>
        <v>Ausbildung</v>
      </c>
      <c r="D30" t="str">
        <f>'Arbeitskopie Rohdaten (Personen'!P31</f>
        <v>Parteilos</v>
      </c>
      <c r="E30" t="str">
        <f>'Arbeitskopie Rohdaten (Personen'!Q31</f>
        <v>dagegen</v>
      </c>
    </row>
    <row r="31">
      <c r="A31">
        <f>'Arbeitskopie Rohdaten (Personen'!C32</f>
        <v>55</v>
      </c>
      <c r="B31" t="str">
        <f>'Arbeitskopie Rohdaten (Personen'!J32</f>
        <v>Handel</v>
      </c>
      <c r="C31" t="str">
        <f>'Arbeitskopie Rohdaten (Personen'!L32</f>
        <v>Ausbildung</v>
      </c>
      <c r="D31" t="str">
        <f>'Arbeitskopie Rohdaten (Personen'!P32</f>
        <v>SPD</v>
      </c>
      <c r="E31" t="str">
        <f>'Arbeitskopie Rohdaten (Personen'!Q32</f>
        <v>dafür</v>
      </c>
    </row>
    <row r="32">
      <c r="A32">
        <f>'Arbeitskopie Rohdaten (Personen'!C33</f>
        <v>18</v>
      </c>
      <c r="B32" t="str">
        <f>'Arbeitskopie Rohdaten (Personen'!J33</f>
        <v>Handel</v>
      </c>
      <c r="C32" t="str">
        <f>'Arbeitskopie Rohdaten (Personen'!L33</f>
        <v>Ausbildung</v>
      </c>
      <c r="D32" t="str">
        <f>'Arbeitskopie Rohdaten (Personen'!P33</f>
        <v>LKR</v>
      </c>
      <c r="E32" t="str">
        <f>'Arbeitskopie Rohdaten (Personen'!Q33</f>
        <v>dafür</v>
      </c>
    </row>
    <row r="33">
      <c r="A33">
        <f>'Arbeitskopie Rohdaten (Personen'!C34</f>
        <v>84</v>
      </c>
      <c r="B33" t="str">
        <f>'Arbeitskopie Rohdaten (Personen'!J34</f>
        <v>Handel</v>
      </c>
      <c r="C33" t="str">
        <f>'Arbeitskopie Rohdaten (Personen'!L34</f>
        <v>Ausbildung</v>
      </c>
      <c r="D33" t="str">
        <f>'Arbeitskopie Rohdaten (Personen'!P34</f>
        <v>SPD</v>
      </c>
      <c r="E33" t="str">
        <f>'Arbeitskopie Rohdaten (Personen'!Q34</f>
        <v>abwesend</v>
      </c>
    </row>
    <row r="34">
      <c r="A34">
        <f>'Arbeitskopie Rohdaten (Personen'!C35</f>
        <v>14</v>
      </c>
      <c r="B34" t="str">
        <f>'Arbeitskopie Rohdaten (Personen'!J35</f>
        <v>Handel</v>
      </c>
      <c r="C34" t="str">
        <f>'Arbeitskopie Rohdaten (Personen'!L35</f>
        <v>Ausbildung</v>
      </c>
      <c r="D34" t="str">
        <f>'Arbeitskopie Rohdaten (Personen'!P35</f>
        <v>FW</v>
      </c>
      <c r="E34" t="str">
        <f>'Arbeitskopie Rohdaten (Personen'!Q35</f>
        <v>dafür</v>
      </c>
    </row>
    <row r="35">
      <c r="A35">
        <f>'Arbeitskopie Rohdaten (Personen'!C36</f>
        <v>17</v>
      </c>
      <c r="B35" t="str">
        <f>'Arbeitskopie Rohdaten (Personen'!J36</f>
        <v>Handwerk</v>
      </c>
      <c r="C35" t="str">
        <f>'Arbeitskopie Rohdaten (Personen'!L36</f>
        <v>Ausbildung</v>
      </c>
      <c r="D35" t="str">
        <f>'Arbeitskopie Rohdaten (Personen'!P36</f>
        <v>Grüne</v>
      </c>
      <c r="E35" t="str">
        <f>'Arbeitskopie Rohdaten (Personen'!Q36</f>
        <v>dafür</v>
      </c>
    </row>
    <row r="36">
      <c r="A36">
        <f>'Arbeitskopie Rohdaten (Personen'!C37</f>
        <v>92</v>
      </c>
      <c r="B36" t="str">
        <f>'Arbeitskopie Rohdaten (Personen'!J37</f>
        <v>Handwerk</v>
      </c>
      <c r="C36" t="str">
        <f>'Arbeitskopie Rohdaten (Personen'!L37</f>
        <v>Diplom</v>
      </c>
      <c r="D36" t="str">
        <f>'Arbeitskopie Rohdaten (Personen'!P37</f>
        <v>NPD</v>
      </c>
      <c r="E36" t="str">
        <f>'Arbeitskopie Rohdaten (Personen'!Q37</f>
        <v>dagegen</v>
      </c>
    </row>
    <row r="37">
      <c r="A37">
        <f>'Arbeitskopie Rohdaten (Personen'!C38</f>
        <v>81</v>
      </c>
      <c r="B37" t="str">
        <f>'Arbeitskopie Rohdaten (Personen'!J38</f>
        <v>Handwerk</v>
      </c>
      <c r="C37" t="str">
        <f>'Arbeitskopie Rohdaten (Personen'!L38</f>
        <v>Meister</v>
      </c>
      <c r="D37" t="str">
        <f>'Arbeitskopie Rohdaten (Personen'!P38</f>
        <v>SPD</v>
      </c>
      <c r="E37" t="str">
        <f>'Arbeitskopie Rohdaten (Personen'!Q38</f>
        <v>dafür</v>
      </c>
    </row>
    <row r="38">
      <c r="A38">
        <f>'Arbeitskopie Rohdaten (Personen'!C39</f>
        <v>77</v>
      </c>
      <c r="B38" t="str">
        <f>'Arbeitskopie Rohdaten (Personen'!J39</f>
        <v>Handwerk</v>
      </c>
      <c r="C38" t="str">
        <f>'Arbeitskopie Rohdaten (Personen'!L39</f>
        <v>Ausbildung</v>
      </c>
      <c r="D38" t="str">
        <f>'Arbeitskopie Rohdaten (Personen'!P39</f>
        <v>FW</v>
      </c>
      <c r="E38" t="str">
        <f>'Arbeitskopie Rohdaten (Personen'!Q39</f>
        <v>dafür</v>
      </c>
    </row>
    <row r="39">
      <c r="A39">
        <f>'Arbeitskopie Rohdaten (Personen'!C40</f>
        <v>21</v>
      </c>
      <c r="B39" t="str">
        <f>'Arbeitskopie Rohdaten (Personen'!J40</f>
        <v>Handwerk</v>
      </c>
      <c r="C39" t="str">
        <f>'Arbeitskopie Rohdaten (Personen'!L40</f>
        <v>Ausbildung</v>
      </c>
      <c r="D39" t="str">
        <f>'Arbeitskopie Rohdaten (Personen'!P40</f>
        <v>LINKE</v>
      </c>
      <c r="E39" t="str">
        <f>'Arbeitskopie Rohdaten (Personen'!Q40</f>
        <v>abwesend</v>
      </c>
    </row>
    <row r="40">
      <c r="A40">
        <f>'Arbeitskopie Rohdaten (Personen'!C41</f>
        <v>11</v>
      </c>
      <c r="B40" t="str">
        <f>'Arbeitskopie Rohdaten (Personen'!J41</f>
        <v>Handwerk</v>
      </c>
      <c r="C40" t="str">
        <f>'Arbeitskopie Rohdaten (Personen'!L41</f>
        <v>Ausbildung</v>
      </c>
      <c r="D40" t="str">
        <f>'Arbeitskopie Rohdaten (Personen'!P41</f>
        <v>CDU</v>
      </c>
      <c r="E40" t="str">
        <f>'Arbeitskopie Rohdaten (Personen'!Q41</f>
        <v>dafür</v>
      </c>
    </row>
    <row r="41">
      <c r="A41">
        <f>'Arbeitskopie Rohdaten (Personen'!C42</f>
        <v>65</v>
      </c>
      <c r="B41" t="str">
        <f>'Arbeitskopie Rohdaten (Personen'!J42</f>
        <v>Informatik</v>
      </c>
      <c r="C41" t="str">
        <f>'Arbeitskopie Rohdaten (Personen'!L42</f>
        <v>Diplom</v>
      </c>
      <c r="D41" t="str">
        <f>'Arbeitskopie Rohdaten (Personen'!P42</f>
        <v>SPD</v>
      </c>
      <c r="E41" t="str">
        <f>'Arbeitskopie Rohdaten (Personen'!Q42</f>
        <v>dafür</v>
      </c>
    </row>
    <row r="42">
      <c r="A42">
        <f>'Arbeitskopie Rohdaten (Personen'!C43</f>
        <v>10</v>
      </c>
      <c r="B42" t="str">
        <f>'Arbeitskopie Rohdaten (Personen'!J43</f>
        <v>Ingenieur</v>
      </c>
      <c r="C42" t="str">
        <f>'Arbeitskopie Rohdaten (Personen'!L43</f>
        <v>Diplom</v>
      </c>
      <c r="D42" t="str">
        <f>'Arbeitskopie Rohdaten (Personen'!P43</f>
        <v>CSU</v>
      </c>
      <c r="E42" t="str">
        <f>'Arbeitskopie Rohdaten (Personen'!Q43</f>
        <v>dafür</v>
      </c>
    </row>
    <row r="43">
      <c r="A43">
        <f>'Arbeitskopie Rohdaten (Personen'!C44</f>
        <v>45</v>
      </c>
      <c r="B43" t="str">
        <f>'Arbeitskopie Rohdaten (Personen'!J44</f>
        <v>Ingenieur</v>
      </c>
      <c r="C43" t="str">
        <f>'Arbeitskopie Rohdaten (Personen'!L44</f>
        <v>Studiert</v>
      </c>
      <c r="D43" t="str">
        <f>'Arbeitskopie Rohdaten (Personen'!P44</f>
        <v>CSU</v>
      </c>
      <c r="E43" t="str">
        <f>'Arbeitskopie Rohdaten (Personen'!Q44</f>
        <v>dafür</v>
      </c>
    </row>
    <row r="44">
      <c r="A44">
        <f>'Arbeitskopie Rohdaten (Personen'!C45</f>
        <v>91</v>
      </c>
      <c r="B44" t="str">
        <f>'Arbeitskopie Rohdaten (Personen'!J45</f>
        <v>Ingenieur</v>
      </c>
      <c r="C44" t="str">
        <f>'Arbeitskopie Rohdaten (Personen'!L45</f>
        <v>Diplom</v>
      </c>
      <c r="D44" t="str">
        <f>'Arbeitskopie Rohdaten (Personen'!P45</f>
        <v>LKR</v>
      </c>
      <c r="E44" t="str">
        <f>'Arbeitskopie Rohdaten (Personen'!Q45</f>
        <v>dagegen</v>
      </c>
    </row>
    <row r="45">
      <c r="A45">
        <f>'Arbeitskopie Rohdaten (Personen'!C46</f>
        <v>25</v>
      </c>
      <c r="B45" t="str">
        <f>'Arbeitskopie Rohdaten (Personen'!J46</f>
        <v>Ingenieur</v>
      </c>
      <c r="C45" t="str">
        <f>'Arbeitskopie Rohdaten (Personen'!L46</f>
        <v>Diplom</v>
      </c>
      <c r="D45" t="str">
        <f>'Arbeitskopie Rohdaten (Personen'!P46</f>
        <v>CDU</v>
      </c>
      <c r="E45" t="str">
        <f>'Arbeitskopie Rohdaten (Personen'!Q46</f>
        <v>dafür</v>
      </c>
    </row>
    <row r="46">
      <c r="A46">
        <f>'Arbeitskopie Rohdaten (Personen'!C47</f>
        <v>9</v>
      </c>
      <c r="B46" t="str">
        <f>'Arbeitskopie Rohdaten (Personen'!J47</f>
        <v>Journalist</v>
      </c>
      <c r="C46" t="str">
        <f>'Arbeitskopie Rohdaten (Personen'!L47</f>
        <v>Dr.</v>
      </c>
      <c r="D46" t="str">
        <f>'Arbeitskopie Rohdaten (Personen'!P47</f>
        <v>CDU</v>
      </c>
      <c r="E46" t="str">
        <f>'Arbeitskopie Rohdaten (Personen'!Q47</f>
        <v>dafür</v>
      </c>
    </row>
    <row r="47">
      <c r="A47">
        <f>'Arbeitskopie Rohdaten (Personen'!C48</f>
        <v>1</v>
      </c>
      <c r="B47" t="str">
        <f>'Arbeitskopie Rohdaten (Personen'!J48</f>
        <v>Journalist</v>
      </c>
      <c r="C47" t="str">
        <f>'Arbeitskopie Rohdaten (Personen'!L48</f>
        <v>Studiert</v>
      </c>
      <c r="D47" t="str">
        <f>'Arbeitskopie Rohdaten (Personen'!P48</f>
        <v>CDU</v>
      </c>
      <c r="E47" t="str">
        <f>'Arbeitskopie Rohdaten (Personen'!Q48</f>
        <v>dafür</v>
      </c>
    </row>
    <row r="48">
      <c r="A48">
        <f>'Arbeitskopie Rohdaten (Personen'!C49</f>
        <v>85</v>
      </c>
      <c r="B48" t="str">
        <f>'Arbeitskopie Rohdaten (Personen'!J49</f>
        <v>Journalist</v>
      </c>
      <c r="C48" t="str">
        <f>'Arbeitskopie Rohdaten (Personen'!L49</f>
        <v>Dr.</v>
      </c>
      <c r="D48" t="str">
        <f>'Arbeitskopie Rohdaten (Personen'!P49</f>
        <v>LINKE</v>
      </c>
      <c r="E48" t="str">
        <f>'Arbeitskopie Rohdaten (Personen'!Q49</f>
        <v>dagegen</v>
      </c>
    </row>
    <row r="49">
      <c r="A49">
        <f>'Arbeitskopie Rohdaten (Personen'!C50</f>
        <v>39</v>
      </c>
      <c r="B49" t="str">
        <f>'Arbeitskopie Rohdaten (Personen'!J50</f>
        <v>Jurist</v>
      </c>
      <c r="C49" t="str">
        <f>'Arbeitskopie Rohdaten (Personen'!L50</f>
        <v>Studiert</v>
      </c>
      <c r="D49" t="str">
        <f>'Arbeitskopie Rohdaten (Personen'!P50</f>
        <v>CDU</v>
      </c>
      <c r="E49" t="str">
        <f>'Arbeitskopie Rohdaten (Personen'!Q50</f>
        <v>dafür</v>
      </c>
      <c r="G49" s="8" t="s">
        <v>41</v>
      </c>
      <c r="H49">
        <f t="shared" ref="H49:H65" si="18">COUNTIF($B$3:$B$97,$G49)</f>
        <v>5</v>
      </c>
    </row>
    <row r="50">
      <c r="A50">
        <f>'Arbeitskopie Rohdaten (Personen'!C51</f>
        <v>46</v>
      </c>
      <c r="B50" t="str">
        <f>'Arbeitskopie Rohdaten (Personen'!J51</f>
        <v>Jurist</v>
      </c>
      <c r="C50" t="str">
        <f>'Arbeitskopie Rohdaten (Personen'!L51</f>
        <v>Studiert</v>
      </c>
      <c r="D50" t="str">
        <f>'Arbeitskopie Rohdaten (Personen'!P51</f>
        <v>CDU</v>
      </c>
      <c r="E50" t="str">
        <f>'Arbeitskopie Rohdaten (Personen'!Q51</f>
        <v>dafür</v>
      </c>
      <c r="G50" s="8" t="s">
        <v>140</v>
      </c>
      <c r="H50">
        <f t="shared" si="18"/>
        <v>8</v>
      </c>
    </row>
    <row r="51">
      <c r="A51">
        <f>'Arbeitskopie Rohdaten (Personen'!C52</f>
        <v>88</v>
      </c>
      <c r="B51" t="str">
        <f>'Arbeitskopie Rohdaten (Personen'!J52</f>
        <v>Jurist</v>
      </c>
      <c r="C51" t="str">
        <f>'Arbeitskopie Rohdaten (Personen'!L52</f>
        <v>Studiert</v>
      </c>
      <c r="D51" t="str">
        <f>'Arbeitskopie Rohdaten (Personen'!P52</f>
        <v>SPD</v>
      </c>
      <c r="E51" t="str">
        <f>'Arbeitskopie Rohdaten (Personen'!Q52</f>
        <v>dafür</v>
      </c>
      <c r="G51" s="16" t="s">
        <v>199</v>
      </c>
      <c r="H51">
        <f t="shared" si="18"/>
        <v>5</v>
      </c>
    </row>
    <row r="52">
      <c r="A52">
        <f>'Arbeitskopie Rohdaten (Personen'!C53</f>
        <v>34</v>
      </c>
      <c r="B52" t="str">
        <f>'Arbeitskopie Rohdaten (Personen'!J53</f>
        <v>Jurist</v>
      </c>
      <c r="C52" t="str">
        <f>'Arbeitskopie Rohdaten (Personen'!L53</f>
        <v>Studiert</v>
      </c>
      <c r="D52" t="str">
        <f>'Arbeitskopie Rohdaten (Personen'!P53</f>
        <v>CSU</v>
      </c>
      <c r="E52" t="str">
        <f>'Arbeitskopie Rohdaten (Personen'!Q53</f>
        <v>dafür</v>
      </c>
      <c r="G52" s="8" t="s">
        <v>226</v>
      </c>
      <c r="H52">
        <f t="shared" si="18"/>
        <v>1</v>
      </c>
    </row>
    <row r="53">
      <c r="A53">
        <f>'Arbeitskopie Rohdaten (Personen'!C54</f>
        <v>12</v>
      </c>
      <c r="B53" t="str">
        <f>'Arbeitskopie Rohdaten (Personen'!J54</f>
        <v>Jurist</v>
      </c>
      <c r="C53" t="str">
        <f>'Arbeitskopie Rohdaten (Personen'!L54</f>
        <v>Studiert</v>
      </c>
      <c r="D53" t="str">
        <f>'Arbeitskopie Rohdaten (Personen'!P54</f>
        <v>CDU</v>
      </c>
      <c r="E53" t="str">
        <f>'Arbeitskopie Rohdaten (Personen'!Q54</f>
        <v>dafür</v>
      </c>
      <c r="G53" s="8" t="s">
        <v>234</v>
      </c>
      <c r="H53">
        <f t="shared" si="18"/>
        <v>10</v>
      </c>
    </row>
    <row r="54">
      <c r="A54">
        <f>'Arbeitskopie Rohdaten (Personen'!C55</f>
        <v>15</v>
      </c>
      <c r="B54" t="str">
        <f>'Arbeitskopie Rohdaten (Personen'!J55</f>
        <v>Jurist</v>
      </c>
      <c r="C54" t="str">
        <f>'Arbeitskopie Rohdaten (Personen'!L55</f>
        <v>Studiert</v>
      </c>
      <c r="D54" t="str">
        <f>'Arbeitskopie Rohdaten (Personen'!P55</f>
        <v>CDU</v>
      </c>
      <c r="E54" t="str">
        <f>'Arbeitskopie Rohdaten (Personen'!Q55</f>
        <v>dafür</v>
      </c>
      <c r="G54" s="8" t="s">
        <v>281</v>
      </c>
      <c r="H54">
        <f t="shared" si="18"/>
        <v>6</v>
      </c>
    </row>
    <row r="55">
      <c r="A55">
        <f>'Arbeitskopie Rohdaten (Personen'!C56</f>
        <v>33</v>
      </c>
      <c r="B55" t="str">
        <f>'Arbeitskopie Rohdaten (Personen'!J56</f>
        <v>Jurist</v>
      </c>
      <c r="C55" t="str">
        <f>'Arbeitskopie Rohdaten (Personen'!L56</f>
        <v>Studiert</v>
      </c>
      <c r="D55" t="str">
        <f>'Arbeitskopie Rohdaten (Personen'!P56</f>
        <v>CDU</v>
      </c>
      <c r="E55" t="str">
        <f>'Arbeitskopie Rohdaten (Personen'!Q56</f>
        <v>dafür</v>
      </c>
      <c r="G55" s="8" t="s">
        <v>322</v>
      </c>
      <c r="H55">
        <f t="shared" si="18"/>
        <v>1</v>
      </c>
    </row>
    <row r="56">
      <c r="A56">
        <f>'Arbeitskopie Rohdaten (Personen'!C57</f>
        <v>49</v>
      </c>
      <c r="B56" t="str">
        <f>'Arbeitskopie Rohdaten (Personen'!J57</f>
        <v>Jurist</v>
      </c>
      <c r="C56" t="str">
        <f>'Arbeitskopie Rohdaten (Personen'!L57</f>
        <v>Studiert</v>
      </c>
      <c r="D56" t="str">
        <f>'Arbeitskopie Rohdaten (Personen'!P57</f>
        <v>CDU</v>
      </c>
      <c r="E56" t="str">
        <f>'Arbeitskopie Rohdaten (Personen'!Q57</f>
        <v>abwesend</v>
      </c>
      <c r="G56" s="8" t="s">
        <v>325</v>
      </c>
      <c r="H56">
        <f t="shared" si="18"/>
        <v>4</v>
      </c>
    </row>
    <row r="57">
      <c r="A57">
        <f>'Arbeitskopie Rohdaten (Personen'!C58</f>
        <v>44</v>
      </c>
      <c r="B57" t="str">
        <f>'Arbeitskopie Rohdaten (Personen'!J58</f>
        <v>Jurist</v>
      </c>
      <c r="C57" t="str">
        <f>'Arbeitskopie Rohdaten (Personen'!L58</f>
        <v>Studiert</v>
      </c>
      <c r="D57" t="str">
        <f>'Arbeitskopie Rohdaten (Personen'!P58</f>
        <v>CDU</v>
      </c>
      <c r="E57" t="str">
        <f>'Arbeitskopie Rohdaten (Personen'!Q58</f>
        <v>dafür</v>
      </c>
      <c r="G57" s="8" t="s">
        <v>310</v>
      </c>
      <c r="H57">
        <f t="shared" si="18"/>
        <v>1</v>
      </c>
    </row>
    <row r="58">
      <c r="A58">
        <f>'Arbeitskopie Rohdaten (Personen'!C59</f>
        <v>80</v>
      </c>
      <c r="B58" t="str">
        <f>'Arbeitskopie Rohdaten (Personen'!J59</f>
        <v>Jurist</v>
      </c>
      <c r="C58" t="str">
        <f>'Arbeitskopie Rohdaten (Personen'!L59</f>
        <v>Studiert</v>
      </c>
      <c r="D58" t="str">
        <f>'Arbeitskopie Rohdaten (Personen'!P59</f>
        <v>Die blaue Partei</v>
      </c>
      <c r="E58" t="str">
        <f>'Arbeitskopie Rohdaten (Personen'!Q59</f>
        <v>dagegen</v>
      </c>
      <c r="G58" s="8" t="s">
        <v>314</v>
      </c>
      <c r="H58">
        <f t="shared" si="18"/>
        <v>4</v>
      </c>
    </row>
    <row r="59">
      <c r="A59">
        <f>'Arbeitskopie Rohdaten (Personen'!C60</f>
        <v>6</v>
      </c>
      <c r="B59" t="str">
        <f>'Arbeitskopie Rohdaten (Personen'!J60</f>
        <v>Jurist</v>
      </c>
      <c r="C59" t="str">
        <f>'Arbeitskopie Rohdaten (Personen'!L60</f>
        <v>Studiert</v>
      </c>
      <c r="D59" t="str">
        <f>'Arbeitskopie Rohdaten (Personen'!P60</f>
        <v>CDU</v>
      </c>
      <c r="E59" t="str">
        <f>'Arbeitskopie Rohdaten (Personen'!Q60</f>
        <v>dafür</v>
      </c>
      <c r="G59" s="8" t="s">
        <v>25</v>
      </c>
      <c r="H59">
        <f t="shared" si="18"/>
        <v>3</v>
      </c>
    </row>
    <row r="60">
      <c r="A60">
        <f>'Arbeitskopie Rohdaten (Personen'!C61</f>
        <v>68</v>
      </c>
      <c r="B60" t="str">
        <f>'Arbeitskopie Rohdaten (Personen'!J61</f>
        <v>Jurist</v>
      </c>
      <c r="C60" t="str">
        <f>'Arbeitskopie Rohdaten (Personen'!L61</f>
        <v>Studiert</v>
      </c>
      <c r="D60" t="str">
        <f>'Arbeitskopie Rohdaten (Personen'!P61</f>
        <v>SPD</v>
      </c>
      <c r="E60" t="str">
        <f>'Arbeitskopie Rohdaten (Personen'!Q61</f>
        <v>dafür</v>
      </c>
      <c r="G60" s="8" t="s">
        <v>319</v>
      </c>
      <c r="H60">
        <f t="shared" si="18"/>
        <v>13</v>
      </c>
    </row>
    <row r="61">
      <c r="A61">
        <f>'Arbeitskopie Rohdaten (Personen'!C62</f>
        <v>95</v>
      </c>
      <c r="B61" t="str">
        <f>'Arbeitskopie Rohdaten (Personen'!J62</f>
        <v>Jurist</v>
      </c>
      <c r="C61" t="str">
        <f>'Arbeitskopie Rohdaten (Personen'!L62</f>
        <v>Studiert</v>
      </c>
      <c r="D61" t="str">
        <f>'Arbeitskopie Rohdaten (Personen'!P62</f>
        <v>SPD</v>
      </c>
      <c r="E61" t="str">
        <f>'Arbeitskopie Rohdaten (Personen'!Q62</f>
        <v>dagegen</v>
      </c>
      <c r="G61" s="8" t="s">
        <v>324</v>
      </c>
      <c r="H61">
        <f t="shared" si="18"/>
        <v>3</v>
      </c>
    </row>
    <row r="62">
      <c r="A62">
        <f>'Arbeitskopie Rohdaten (Personen'!C63</f>
        <v>57</v>
      </c>
      <c r="B62" t="str">
        <f>'Arbeitskopie Rohdaten (Personen'!J63</f>
        <v>Kunst</v>
      </c>
      <c r="C62" t="str">
        <f>'Arbeitskopie Rohdaten (Personen'!L63</f>
        <v>ohne</v>
      </c>
      <c r="D62" t="str">
        <f>'Arbeitskopie Rohdaten (Personen'!P63</f>
        <v>Grüne</v>
      </c>
      <c r="E62" t="str">
        <f>'Arbeitskopie Rohdaten (Personen'!Q63</f>
        <v>dagegen</v>
      </c>
      <c r="G62" s="8" t="s">
        <v>327</v>
      </c>
      <c r="H62">
        <f t="shared" si="18"/>
        <v>4</v>
      </c>
    </row>
    <row r="63">
      <c r="A63">
        <f>'Arbeitskopie Rohdaten (Personen'!C64</f>
        <v>74</v>
      </c>
      <c r="B63" t="str">
        <f>'Arbeitskopie Rohdaten (Personen'!J64</f>
        <v>Naturwissenschaftlich</v>
      </c>
      <c r="C63" t="str">
        <f>'Arbeitskopie Rohdaten (Personen'!L64</f>
        <v>Diplom</v>
      </c>
      <c r="D63" t="str">
        <f>'Arbeitskopie Rohdaten (Personen'!P64</f>
        <v>SPD</v>
      </c>
      <c r="E63" t="str">
        <f>'Arbeitskopie Rohdaten (Personen'!Q64</f>
        <v>dafür</v>
      </c>
      <c r="G63" s="8" t="s">
        <v>155</v>
      </c>
      <c r="H63">
        <f t="shared" si="18"/>
        <v>14</v>
      </c>
    </row>
    <row r="64">
      <c r="A64">
        <f>'Arbeitskopie Rohdaten (Personen'!C65</f>
        <v>35</v>
      </c>
      <c r="B64" t="str">
        <f>'Arbeitskopie Rohdaten (Personen'!J65</f>
        <v>Naturwissenschaftlich</v>
      </c>
      <c r="C64" t="str">
        <f>'Arbeitskopie Rohdaten (Personen'!L65</f>
        <v>Dr.</v>
      </c>
      <c r="D64" t="str">
        <f>'Arbeitskopie Rohdaten (Personen'!P65</f>
        <v>CDU</v>
      </c>
      <c r="E64" t="str">
        <f>'Arbeitskopie Rohdaten (Personen'!Q65</f>
        <v>dafür</v>
      </c>
      <c r="G64" s="8" t="s">
        <v>243</v>
      </c>
      <c r="H64">
        <f t="shared" si="18"/>
        <v>8</v>
      </c>
    </row>
    <row r="65">
      <c r="A65">
        <f>'Arbeitskopie Rohdaten (Personen'!C66</f>
        <v>50</v>
      </c>
      <c r="B65" t="str">
        <f>'Arbeitskopie Rohdaten (Personen'!J66</f>
        <v>Naturwissenschaftlich</v>
      </c>
      <c r="C65" t="str">
        <f>'Arbeitskopie Rohdaten (Personen'!L66</f>
        <v>Dr.</v>
      </c>
      <c r="D65" t="str">
        <f>'Arbeitskopie Rohdaten (Personen'!P66</f>
        <v>SPD</v>
      </c>
      <c r="E65" t="str">
        <f>'Arbeitskopie Rohdaten (Personen'!Q66</f>
        <v>enthalten</v>
      </c>
      <c r="G65" s="8" t="s">
        <v>333</v>
      </c>
      <c r="H65">
        <f t="shared" si="18"/>
        <v>2</v>
      </c>
    </row>
    <row r="66">
      <c r="A66">
        <f>'Arbeitskopie Rohdaten (Personen'!C67</f>
        <v>52</v>
      </c>
      <c r="B66" t="str">
        <f>'Arbeitskopie Rohdaten (Personen'!J67</f>
        <v>öffentlicher Dienst</v>
      </c>
      <c r="C66" t="str">
        <f>'Arbeitskopie Rohdaten (Personen'!L67</f>
        <v>Studiert</v>
      </c>
      <c r="D66" t="str">
        <f>'Arbeitskopie Rohdaten (Personen'!P67</f>
        <v>SPD</v>
      </c>
      <c r="E66" t="str">
        <f>'Arbeitskopie Rohdaten (Personen'!Q67</f>
        <v>dafür</v>
      </c>
    </row>
    <row r="67">
      <c r="A67">
        <f>'Arbeitskopie Rohdaten (Personen'!C68</f>
        <v>69</v>
      </c>
      <c r="B67" t="str">
        <f>'Arbeitskopie Rohdaten (Personen'!J68</f>
        <v>öffentlicher Dienst</v>
      </c>
      <c r="C67" t="str">
        <f>'Arbeitskopie Rohdaten (Personen'!L68</f>
        <v>Magister</v>
      </c>
      <c r="D67" t="str">
        <f>'Arbeitskopie Rohdaten (Personen'!P68</f>
        <v>SPD</v>
      </c>
      <c r="E67" t="str">
        <f>'Arbeitskopie Rohdaten (Personen'!Q68</f>
        <v>dagegen</v>
      </c>
    </row>
    <row r="68">
      <c r="A68">
        <f>'Arbeitskopie Rohdaten (Personen'!C69</f>
        <v>28</v>
      </c>
      <c r="B68" t="str">
        <f>'Arbeitskopie Rohdaten (Personen'!J69</f>
        <v>öffentlicher Dienst</v>
      </c>
      <c r="C68" t="str">
        <f>'Arbeitskopie Rohdaten (Personen'!L69</f>
        <v>Ausbildung</v>
      </c>
      <c r="D68" t="str">
        <f>'Arbeitskopie Rohdaten (Personen'!P69</f>
        <v>LKR</v>
      </c>
      <c r="E68" t="str">
        <f>'Arbeitskopie Rohdaten (Personen'!Q69</f>
        <v>dafür</v>
      </c>
    </row>
    <row r="69">
      <c r="A69">
        <f>'Arbeitskopie Rohdaten (Personen'!C70</f>
        <v>79</v>
      </c>
      <c r="B69" t="str">
        <f>'Arbeitskopie Rohdaten (Personen'!J70</f>
        <v>öffentlicher Dienst</v>
      </c>
      <c r="C69" t="str">
        <f>'Arbeitskopie Rohdaten (Personen'!L70</f>
        <v>Ausbildung</v>
      </c>
      <c r="D69" t="str">
        <f>'Arbeitskopie Rohdaten (Personen'!P70</f>
        <v>SPD</v>
      </c>
      <c r="E69" t="str">
        <f>'Arbeitskopie Rohdaten (Personen'!Q70</f>
        <v>dagegen</v>
      </c>
    </row>
    <row r="70">
      <c r="A70">
        <f>'Arbeitskopie Rohdaten (Personen'!C71</f>
        <v>58</v>
      </c>
      <c r="B70" t="str">
        <f>'Arbeitskopie Rohdaten (Personen'!J71</f>
        <v>Sprache</v>
      </c>
      <c r="C70" t="str">
        <f>'Arbeitskopie Rohdaten (Personen'!L71</f>
        <v>Studiert</v>
      </c>
      <c r="D70" t="str">
        <f>'Arbeitskopie Rohdaten (Personen'!P71</f>
        <v>SPD</v>
      </c>
      <c r="E70" t="str">
        <f>'Arbeitskopie Rohdaten (Personen'!Q71</f>
        <v>dafür</v>
      </c>
    </row>
    <row r="71">
      <c r="A71">
        <f>'Arbeitskopie Rohdaten (Personen'!C72</f>
        <v>48</v>
      </c>
      <c r="B71" t="str">
        <f>'Arbeitskopie Rohdaten (Personen'!J72</f>
        <v>Sprache</v>
      </c>
      <c r="C71" t="str">
        <f>'Arbeitskopie Rohdaten (Personen'!L72</f>
        <v>Diplom</v>
      </c>
      <c r="D71" t="str">
        <f>'Arbeitskopie Rohdaten (Personen'!P72</f>
        <v>CDU</v>
      </c>
      <c r="E71" t="str">
        <f>'Arbeitskopie Rohdaten (Personen'!Q72</f>
        <v>dafür</v>
      </c>
    </row>
    <row r="72">
      <c r="A72">
        <f>'Arbeitskopie Rohdaten (Personen'!C73</f>
        <v>96</v>
      </c>
      <c r="B72" t="str">
        <f>'Arbeitskopie Rohdaten (Personen'!J73</f>
        <v>Sprache</v>
      </c>
      <c r="C72" t="str">
        <f>'Arbeitskopie Rohdaten (Personen'!L73</f>
        <v>Diplom</v>
      </c>
      <c r="D72" t="str">
        <f>'Arbeitskopie Rohdaten (Personen'!P73</f>
        <v>LINKE</v>
      </c>
      <c r="E72" t="str">
        <f>'Arbeitskopie Rohdaten (Personen'!Q73</f>
        <v>dagegen</v>
      </c>
    </row>
    <row r="73">
      <c r="A73">
        <f>'Arbeitskopie Rohdaten (Personen'!C74</f>
        <v>89</v>
      </c>
      <c r="B73" t="str">
        <f>'Arbeitskopie Rohdaten (Personen'!J74</f>
        <v>Sprache</v>
      </c>
      <c r="C73" t="str">
        <f>'Arbeitskopie Rohdaten (Personen'!L74</f>
        <v>Ausbildung</v>
      </c>
      <c r="D73" t="str">
        <f>'Arbeitskopie Rohdaten (Personen'!P74</f>
        <v>SPD</v>
      </c>
      <c r="E73" t="str">
        <f>'Arbeitskopie Rohdaten (Personen'!Q74</f>
        <v>dagegen</v>
      </c>
    </row>
    <row r="74">
      <c r="A74">
        <f>'Arbeitskopie Rohdaten (Personen'!C75</f>
        <v>16</v>
      </c>
      <c r="B74" t="str">
        <f>'Arbeitskopie Rohdaten (Personen'!J75</f>
        <v>Studiert</v>
      </c>
      <c r="C74" t="str">
        <f>'Arbeitskopie Rohdaten (Personen'!L75</f>
        <v>Dr.</v>
      </c>
      <c r="D74" t="str">
        <f>'Arbeitskopie Rohdaten (Personen'!P75</f>
        <v>CDU</v>
      </c>
      <c r="E74" t="str">
        <f>'Arbeitskopie Rohdaten (Personen'!Q75</f>
        <v>dafür</v>
      </c>
    </row>
    <row r="75">
      <c r="A75">
        <f>'Arbeitskopie Rohdaten (Personen'!C76</f>
        <v>51</v>
      </c>
      <c r="B75" t="str">
        <f>'Arbeitskopie Rohdaten (Personen'!J76</f>
        <v>Studiert</v>
      </c>
      <c r="C75" t="str">
        <f>'Arbeitskopie Rohdaten (Personen'!L76</f>
        <v>Dr.</v>
      </c>
      <c r="D75" t="str">
        <f>'Arbeitskopie Rohdaten (Personen'!P76</f>
        <v>ÖDP</v>
      </c>
      <c r="E75" t="str">
        <f>'Arbeitskopie Rohdaten (Personen'!Q76</f>
        <v>dagegen</v>
      </c>
    </row>
    <row r="76">
      <c r="A76">
        <f>'Arbeitskopie Rohdaten (Personen'!C77</f>
        <v>63</v>
      </c>
      <c r="B76" t="str">
        <f>'Arbeitskopie Rohdaten (Personen'!J77</f>
        <v>Studiert</v>
      </c>
      <c r="C76" t="str">
        <f>'Arbeitskopie Rohdaten (Personen'!L77</f>
        <v>Dr.</v>
      </c>
      <c r="D76" t="str">
        <f>'Arbeitskopie Rohdaten (Personen'!P77</f>
        <v>SPD</v>
      </c>
      <c r="E76" t="str">
        <f>'Arbeitskopie Rohdaten (Personen'!Q77</f>
        <v>dafür</v>
      </c>
    </row>
    <row r="77">
      <c r="A77">
        <f>'Arbeitskopie Rohdaten (Personen'!C78</f>
        <v>86</v>
      </c>
      <c r="B77" t="str">
        <f>'Arbeitskopie Rohdaten (Personen'!J78</f>
        <v>Studiert</v>
      </c>
      <c r="C77" t="str">
        <f>'Arbeitskopie Rohdaten (Personen'!L78</f>
        <v>Diplom</v>
      </c>
      <c r="D77" t="str">
        <f>'Arbeitskopie Rohdaten (Personen'!P78</f>
        <v>LINKE</v>
      </c>
      <c r="E77" t="str">
        <f>'Arbeitskopie Rohdaten (Personen'!Q78</f>
        <v>dagegen</v>
      </c>
    </row>
    <row r="78">
      <c r="A78">
        <f>'Arbeitskopie Rohdaten (Personen'!C79</f>
        <v>42</v>
      </c>
      <c r="B78" t="str">
        <f>'Arbeitskopie Rohdaten (Personen'!J79</f>
        <v>Studiert</v>
      </c>
      <c r="C78" t="str">
        <f>'Arbeitskopie Rohdaten (Personen'!L79</f>
        <v>Dr.</v>
      </c>
      <c r="D78" t="str">
        <f>'Arbeitskopie Rohdaten (Personen'!P79</f>
        <v>Grüne</v>
      </c>
      <c r="E78" t="str">
        <f>'Arbeitskopie Rohdaten (Personen'!Q79</f>
        <v>dafür</v>
      </c>
    </row>
    <row r="79">
      <c r="A79">
        <f>'Arbeitskopie Rohdaten (Personen'!C80</f>
        <v>87</v>
      </c>
      <c r="B79" t="str">
        <f>'Arbeitskopie Rohdaten (Personen'!J80</f>
        <v>Studiert</v>
      </c>
      <c r="C79" t="str">
        <f>'Arbeitskopie Rohdaten (Personen'!L80</f>
        <v>Dr.</v>
      </c>
      <c r="D79" t="str">
        <f>'Arbeitskopie Rohdaten (Personen'!P80</f>
        <v>SPD</v>
      </c>
      <c r="E79" t="str">
        <f>'Arbeitskopie Rohdaten (Personen'!Q80</f>
        <v>dafür</v>
      </c>
    </row>
    <row r="80">
      <c r="A80">
        <f>'Arbeitskopie Rohdaten (Personen'!C81</f>
        <v>24</v>
      </c>
      <c r="B80" t="str">
        <f>'Arbeitskopie Rohdaten (Personen'!J81</f>
        <v>Studiert</v>
      </c>
      <c r="C80" t="str">
        <f>'Arbeitskopie Rohdaten (Personen'!L81</f>
        <v>Diplom</v>
      </c>
      <c r="D80" t="str">
        <f>'Arbeitskopie Rohdaten (Personen'!P81</f>
        <v>FDP</v>
      </c>
      <c r="E80" t="str">
        <f>'Arbeitskopie Rohdaten (Personen'!Q81</f>
        <v>dafür</v>
      </c>
    </row>
    <row r="81">
      <c r="A81">
        <f>'Arbeitskopie Rohdaten (Personen'!C82</f>
        <v>82</v>
      </c>
      <c r="B81" t="str">
        <f>'Arbeitskopie Rohdaten (Personen'!J82</f>
        <v>Studiert</v>
      </c>
      <c r="C81" t="str">
        <f>'Arbeitskopie Rohdaten (Personen'!L82</f>
        <v>Magister</v>
      </c>
      <c r="D81" t="str">
        <f>'Arbeitskopie Rohdaten (Personen'!P82</f>
        <v>Piraten</v>
      </c>
      <c r="E81" t="str">
        <f>'Arbeitskopie Rohdaten (Personen'!Q82</f>
        <v>dagegen</v>
      </c>
    </row>
    <row r="82">
      <c r="A82">
        <f>'Arbeitskopie Rohdaten (Personen'!C83</f>
        <v>27</v>
      </c>
      <c r="B82" t="str">
        <f>'Arbeitskopie Rohdaten (Personen'!J83</f>
        <v>Studiert</v>
      </c>
      <c r="C82" t="str">
        <f>'Arbeitskopie Rohdaten (Personen'!L83</f>
        <v>Diplom</v>
      </c>
      <c r="D82" t="str">
        <f>'Arbeitskopie Rohdaten (Personen'!P83</f>
        <v>CDU</v>
      </c>
      <c r="E82" t="str">
        <f>'Arbeitskopie Rohdaten (Personen'!Q83</f>
        <v>dafür</v>
      </c>
    </row>
    <row r="83">
      <c r="A83">
        <f>'Arbeitskopie Rohdaten (Personen'!C84</f>
        <v>36</v>
      </c>
      <c r="B83" t="str">
        <f>'Arbeitskopie Rohdaten (Personen'!J84</f>
        <v>Studiert</v>
      </c>
      <c r="C83" t="str">
        <f>'Arbeitskopie Rohdaten (Personen'!L84</f>
        <v>Dr.</v>
      </c>
      <c r="D83" t="str">
        <f>'Arbeitskopie Rohdaten (Personen'!P84</f>
        <v>CDU</v>
      </c>
      <c r="E83" t="str">
        <f>'Arbeitskopie Rohdaten (Personen'!Q84</f>
        <v>dafür</v>
      </c>
    </row>
    <row r="84">
      <c r="A84">
        <f>'Arbeitskopie Rohdaten (Personen'!C85</f>
        <v>59</v>
      </c>
      <c r="B84" t="str">
        <f>'Arbeitskopie Rohdaten (Personen'!J85</f>
        <v>Studiert</v>
      </c>
      <c r="C84" t="str">
        <f>'Arbeitskopie Rohdaten (Personen'!L85</f>
        <v>Master</v>
      </c>
      <c r="D84" t="str">
        <f>'Arbeitskopie Rohdaten (Personen'!P85</f>
        <v>Grüne</v>
      </c>
      <c r="E84" t="str">
        <f>'Arbeitskopie Rohdaten (Personen'!Q85</f>
        <v>dagegen</v>
      </c>
    </row>
    <row r="85">
      <c r="A85">
        <f>'Arbeitskopie Rohdaten (Personen'!C86</f>
        <v>83</v>
      </c>
      <c r="B85" t="str">
        <f>'Arbeitskopie Rohdaten (Personen'!J86</f>
        <v>Studiert</v>
      </c>
      <c r="C85" t="str">
        <f>'Arbeitskopie Rohdaten (Personen'!L86</f>
        <v>Diplom</v>
      </c>
      <c r="D85" t="str">
        <f>'Arbeitskopie Rohdaten (Personen'!P86</f>
        <v>Grüne</v>
      </c>
      <c r="E85" t="str">
        <f>'Arbeitskopie Rohdaten (Personen'!Q86</f>
        <v>dagegen</v>
      </c>
    </row>
    <row r="86">
      <c r="A86">
        <f>'Arbeitskopie Rohdaten (Personen'!C87</f>
        <v>66</v>
      </c>
      <c r="B86" t="str">
        <f>'Arbeitskopie Rohdaten (Personen'!J87</f>
        <v>Studiert</v>
      </c>
      <c r="C86" t="str">
        <f>'Arbeitskopie Rohdaten (Personen'!L87</f>
        <v>Dr.</v>
      </c>
      <c r="D86" t="str">
        <f>'Arbeitskopie Rohdaten (Personen'!P87</f>
        <v>SPD</v>
      </c>
      <c r="E86" t="str">
        <f>'Arbeitskopie Rohdaten (Personen'!Q87</f>
        <v>dagegen</v>
      </c>
    </row>
    <row r="87">
      <c r="A87">
        <f>'Arbeitskopie Rohdaten (Personen'!C88</f>
        <v>47</v>
      </c>
      <c r="B87" t="str">
        <f>'Arbeitskopie Rohdaten (Personen'!J88</f>
        <v>Studiert</v>
      </c>
      <c r="C87" t="str">
        <f>'Arbeitskopie Rohdaten (Personen'!L88</f>
        <v>Diplom</v>
      </c>
      <c r="D87" t="str">
        <f>'Arbeitskopie Rohdaten (Personen'!P88</f>
        <v>CDU</v>
      </c>
      <c r="E87" t="str">
        <f>'Arbeitskopie Rohdaten (Personen'!Q88</f>
        <v>dafür</v>
      </c>
    </row>
    <row r="88">
      <c r="A88">
        <f>'Arbeitskopie Rohdaten (Personen'!C89</f>
        <v>5</v>
      </c>
      <c r="B88" t="str">
        <f>'Arbeitskopie Rohdaten (Personen'!J89</f>
        <v>Wirtschaft</v>
      </c>
      <c r="C88" t="str">
        <f>'Arbeitskopie Rohdaten (Personen'!L89</f>
        <v>Diplom</v>
      </c>
      <c r="D88" t="str">
        <f>'Arbeitskopie Rohdaten (Personen'!P89</f>
        <v>CDU</v>
      </c>
      <c r="E88" t="str">
        <f>'Arbeitskopie Rohdaten (Personen'!Q89</f>
        <v>dafür</v>
      </c>
    </row>
    <row r="89">
      <c r="A89">
        <f>'Arbeitskopie Rohdaten (Personen'!C90</f>
        <v>41</v>
      </c>
      <c r="B89" t="str">
        <f>'Arbeitskopie Rohdaten (Personen'!J90</f>
        <v>Wirtschaft</v>
      </c>
      <c r="C89" t="str">
        <f>'Arbeitskopie Rohdaten (Personen'!L90</f>
        <v>Diplom</v>
      </c>
      <c r="D89" t="str">
        <f>'Arbeitskopie Rohdaten (Personen'!P90</f>
        <v>LKR</v>
      </c>
      <c r="E89" t="str">
        <f>'Arbeitskopie Rohdaten (Personen'!Q90</f>
        <v>dafür</v>
      </c>
    </row>
    <row r="90">
      <c r="A90">
        <f>'Arbeitskopie Rohdaten (Personen'!C91</f>
        <v>71</v>
      </c>
      <c r="B90" t="str">
        <f>'Arbeitskopie Rohdaten (Personen'!J91</f>
        <v>Wirtschaft</v>
      </c>
      <c r="C90" t="str">
        <f>'Arbeitskopie Rohdaten (Personen'!L91</f>
        <v>Diplom</v>
      </c>
      <c r="D90" t="str">
        <f>'Arbeitskopie Rohdaten (Personen'!P91</f>
        <v>LKR</v>
      </c>
      <c r="E90" t="str">
        <f>'Arbeitskopie Rohdaten (Personen'!Q91</f>
        <v>dagegen</v>
      </c>
    </row>
    <row r="91">
      <c r="A91">
        <f>'Arbeitskopie Rohdaten (Personen'!C92</f>
        <v>29</v>
      </c>
      <c r="B91" t="str">
        <f>'Arbeitskopie Rohdaten (Personen'!J92</f>
        <v>Wirtschaft</v>
      </c>
      <c r="C91" t="str">
        <f>'Arbeitskopie Rohdaten (Personen'!L92</f>
        <v>Dr.</v>
      </c>
      <c r="D91" t="str">
        <f>'Arbeitskopie Rohdaten (Personen'!P92</f>
        <v>CDU</v>
      </c>
      <c r="E91" t="str">
        <f>'Arbeitskopie Rohdaten (Personen'!Q92</f>
        <v>dafür</v>
      </c>
    </row>
    <row r="92">
      <c r="A92">
        <f>'Arbeitskopie Rohdaten (Personen'!C93</f>
        <v>38</v>
      </c>
      <c r="B92" t="str">
        <f>'Arbeitskopie Rohdaten (Personen'!J93</f>
        <v>Wirtschaft</v>
      </c>
      <c r="C92" t="str">
        <f>'Arbeitskopie Rohdaten (Personen'!L93</f>
        <v>Diplom</v>
      </c>
      <c r="D92" t="str">
        <f>'Arbeitskopie Rohdaten (Personen'!P93</f>
        <v>CDU</v>
      </c>
      <c r="E92" t="str">
        <f>'Arbeitskopie Rohdaten (Personen'!Q93</f>
        <v>dafür</v>
      </c>
    </row>
    <row r="93">
      <c r="A93">
        <f>'Arbeitskopie Rohdaten (Personen'!C94</f>
        <v>2</v>
      </c>
      <c r="B93" t="str">
        <f>'Arbeitskopie Rohdaten (Personen'!J94</f>
        <v>Wissenschaftlich</v>
      </c>
      <c r="C93" t="str">
        <f>'Arbeitskopie Rohdaten (Personen'!L94</f>
        <v>Dr.</v>
      </c>
      <c r="D93" t="str">
        <f>'Arbeitskopie Rohdaten (Personen'!P94</f>
        <v>SPD</v>
      </c>
      <c r="E93" t="str">
        <f>'Arbeitskopie Rohdaten (Personen'!Q94</f>
        <v>dafür</v>
      </c>
    </row>
    <row r="94">
      <c r="A94">
        <f>'Arbeitskopie Rohdaten (Personen'!C95</f>
        <v>13</v>
      </c>
      <c r="B94" t="str">
        <f>'Arbeitskopie Rohdaten (Personen'!J95</f>
        <v>Wissenschaftlich</v>
      </c>
      <c r="C94" t="str">
        <f>'Arbeitskopie Rohdaten (Personen'!L95</f>
        <v>Studiert</v>
      </c>
      <c r="D94" t="str">
        <f>'Arbeitskopie Rohdaten (Personen'!P95</f>
        <v>SPD</v>
      </c>
      <c r="E94" t="str">
        <f>'Arbeitskopie Rohdaten (Personen'!Q95</f>
        <v>dafür</v>
      </c>
    </row>
    <row r="95">
      <c r="A95">
        <f>'Arbeitskopie Rohdaten (Personen'!C96</f>
        <v>4</v>
      </c>
      <c r="B95" t="str">
        <f>'Arbeitskopie Rohdaten (Personen'!J96</f>
        <v/>
      </c>
      <c r="C95" t="str">
        <f>'Arbeitskopie Rohdaten (Personen'!L96</f>
        <v>ohne</v>
      </c>
      <c r="D95" t="str">
        <f>'Arbeitskopie Rohdaten (Personen'!P96</f>
        <v>Grüne</v>
      </c>
      <c r="E95" t="str">
        <f>'Arbeitskopie Rohdaten (Personen'!Q96</f>
        <v>dafür</v>
      </c>
    </row>
    <row r="96">
      <c r="A96">
        <f>'Arbeitskopie Rohdaten (Personen'!C97</f>
        <v>43</v>
      </c>
      <c r="B96" t="str">
        <f>'Arbeitskopie Rohdaten (Personen'!J97</f>
        <v/>
      </c>
      <c r="C96" t="str">
        <f>'Arbeitskopie Rohdaten (Personen'!L97</f>
        <v>Studiert</v>
      </c>
      <c r="D96" t="str">
        <f>'Arbeitskopie Rohdaten (Personen'!P97</f>
        <v>CDU</v>
      </c>
      <c r="E96" t="str">
        <f>'Arbeitskopie Rohdaten (Personen'!Q97</f>
        <v>dafür</v>
      </c>
    </row>
    <row r="97">
      <c r="A97">
        <f>'Arbeitskopie Rohdaten (Personen'!C98</f>
        <v>64</v>
      </c>
      <c r="B97" t="str">
        <f>'Arbeitskopie Rohdaten (Personen'!J98</f>
        <v/>
      </c>
      <c r="C97" t="str">
        <f>'Arbeitskopie Rohdaten (Personen'!L98</f>
        <v>Magister</v>
      </c>
      <c r="D97" t="str">
        <f>'Arbeitskopie Rohdaten (Personen'!P98</f>
        <v>Grüne</v>
      </c>
      <c r="E97" t="str">
        <f>'Arbeitskopie Rohdaten (Personen'!Q98</f>
        <v>dagegen</v>
      </c>
    </row>
  </sheetData>
  <drawing r:id="rId1"/>
</worksheet>
</file>